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kon-my.sharepoint.com/personal/jonatan_chauca_skandikon_se/Documents/Valcentralen/Statistik 2024/OA-2024/"/>
    </mc:Choice>
  </mc:AlternateContent>
  <xr:revisionPtr revIDLastSave="126" documentId="8_{4E64CAA9-6278-4A20-AF56-22C37E1512BB}" xr6:coauthVersionLast="47" xr6:coauthVersionMax="47" xr10:uidLastSave="{D8FDA75F-D438-498E-9708-740F3D5ED289}"/>
  <bookViews>
    <workbookView xWindow="-120" yWindow="-120" windowWidth="29040" windowHeight="15840" xr2:uid="{00000000-000D-0000-FFFF-FFFF00000000}"/>
  </bookViews>
  <sheets>
    <sheet name="Q2 2024" sheetId="1" r:id="rId1"/>
    <sheet name="fördelning mellan trad &amp; fond" sheetId="5" r:id="rId2"/>
    <sheet name="April" sheetId="4" r:id="rId3"/>
    <sheet name="Maj" sheetId="3" r:id="rId4"/>
    <sheet name="Juni" sheetId="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5" l="1"/>
  <c r="G4" i="5"/>
  <c r="F5" i="5"/>
  <c r="G5" i="5"/>
  <c r="C25" i="3" l="1"/>
  <c r="D25" i="3"/>
  <c r="E25" i="3"/>
  <c r="B25" i="3"/>
  <c r="F23" i="3"/>
  <c r="G23" i="3"/>
  <c r="F24" i="3"/>
  <c r="G24" i="3"/>
  <c r="F24" i="4"/>
  <c r="G24" i="4"/>
  <c r="E28" i="5"/>
  <c r="D28" i="5"/>
  <c r="C28" i="5"/>
  <c r="B28" i="5"/>
  <c r="F24" i="5"/>
  <c r="G24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5" i="5"/>
  <c r="G25" i="5"/>
  <c r="F26" i="5"/>
  <c r="G26" i="5"/>
  <c r="F27" i="5"/>
  <c r="G27" i="5"/>
  <c r="G15" i="5"/>
  <c r="F15" i="5"/>
  <c r="E13" i="5"/>
  <c r="D13" i="5"/>
  <c r="C13" i="5"/>
  <c r="B13" i="5"/>
  <c r="F3" i="5"/>
  <c r="G3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G2" i="5"/>
  <c r="F2" i="5"/>
  <c r="C25" i="4"/>
  <c r="D25" i="4"/>
  <c r="E25" i="4"/>
  <c r="B25" i="4"/>
  <c r="F23" i="4"/>
  <c r="G23" i="4"/>
  <c r="F21" i="3"/>
  <c r="G21" i="3"/>
  <c r="F18" i="1"/>
  <c r="G18" i="1"/>
  <c r="F2" i="1"/>
  <c r="G2" i="1"/>
  <c r="F3" i="1"/>
  <c r="G3" i="1"/>
  <c r="F4" i="1"/>
  <c r="G4" i="1"/>
  <c r="B29" i="5" l="1"/>
  <c r="E29" i="5"/>
  <c r="C29" i="5"/>
  <c r="D29" i="5"/>
  <c r="B24" i="2"/>
  <c r="C24" i="2"/>
  <c r="D24" i="2"/>
  <c r="E24" i="2"/>
  <c r="G20" i="4"/>
  <c r="F20" i="4"/>
  <c r="G8" i="4"/>
  <c r="F8" i="4"/>
  <c r="G19" i="4"/>
  <c r="F19" i="4"/>
  <c r="G12" i="4"/>
  <c r="F12" i="4"/>
  <c r="G5" i="4"/>
  <c r="F5" i="4"/>
  <c r="G2" i="4"/>
  <c r="F2" i="4"/>
  <c r="G18" i="4"/>
  <c r="F18" i="4"/>
  <c r="G13" i="4"/>
  <c r="F13" i="4"/>
  <c r="G22" i="4"/>
  <c r="F22" i="4"/>
  <c r="G21" i="4"/>
  <c r="F21" i="4"/>
  <c r="G16" i="4"/>
  <c r="F16" i="4"/>
  <c r="G17" i="4"/>
  <c r="F17" i="4"/>
  <c r="G9" i="4"/>
  <c r="F9" i="4"/>
  <c r="G14" i="4"/>
  <c r="F14" i="4"/>
  <c r="G7" i="4"/>
  <c r="F7" i="4"/>
  <c r="G15" i="4"/>
  <c r="F15" i="4"/>
  <c r="G10" i="4"/>
  <c r="F10" i="4"/>
  <c r="G3" i="4"/>
  <c r="F3" i="4"/>
  <c r="G4" i="4"/>
  <c r="F4" i="4"/>
  <c r="G11" i="4"/>
  <c r="F11" i="4"/>
  <c r="G6" i="4"/>
  <c r="F6" i="4"/>
  <c r="G19" i="3"/>
  <c r="F19" i="3"/>
  <c r="G8" i="3"/>
  <c r="F8" i="3"/>
  <c r="G18" i="3"/>
  <c r="F18" i="3"/>
  <c r="G12" i="3"/>
  <c r="F12" i="3"/>
  <c r="G5" i="3"/>
  <c r="F5" i="3"/>
  <c r="G2" i="3"/>
  <c r="F2" i="3"/>
  <c r="G13" i="3"/>
  <c r="F13" i="3"/>
  <c r="G22" i="3"/>
  <c r="F22" i="3"/>
  <c r="G20" i="3"/>
  <c r="F20" i="3"/>
  <c r="G16" i="3"/>
  <c r="F16" i="3"/>
  <c r="G14" i="3"/>
  <c r="F14" i="3"/>
  <c r="G7" i="3"/>
  <c r="F7" i="3"/>
  <c r="G17" i="3"/>
  <c r="F17" i="3"/>
  <c r="G15" i="3"/>
  <c r="F15" i="3"/>
  <c r="G10" i="3"/>
  <c r="F10" i="3"/>
  <c r="G9" i="3"/>
  <c r="F9" i="3"/>
  <c r="G3" i="3"/>
  <c r="F3" i="3"/>
  <c r="G4" i="3"/>
  <c r="F4" i="3"/>
  <c r="G11" i="3"/>
  <c r="F11" i="3"/>
  <c r="G6" i="3"/>
  <c r="F6" i="3"/>
  <c r="G21" i="2"/>
  <c r="F21" i="2"/>
  <c r="G8" i="2"/>
  <c r="F8" i="2"/>
  <c r="G20" i="2"/>
  <c r="F20" i="2"/>
  <c r="G12" i="2"/>
  <c r="F12" i="2"/>
  <c r="G5" i="2"/>
  <c r="F5" i="2"/>
  <c r="G2" i="2"/>
  <c r="F2" i="2"/>
  <c r="G19" i="2"/>
  <c r="F19" i="2"/>
  <c r="G13" i="2"/>
  <c r="F13" i="2"/>
  <c r="G23" i="2"/>
  <c r="F23" i="2"/>
  <c r="G22" i="2"/>
  <c r="F22" i="2"/>
  <c r="G16" i="2"/>
  <c r="F16" i="2"/>
  <c r="G18" i="2"/>
  <c r="F18" i="2"/>
  <c r="G14" i="2"/>
  <c r="F14" i="2"/>
  <c r="G7" i="2"/>
  <c r="F7" i="2"/>
  <c r="G17" i="2"/>
  <c r="F17" i="2"/>
  <c r="G15" i="2"/>
  <c r="F15" i="2"/>
  <c r="G10" i="2"/>
  <c r="F10" i="2"/>
  <c r="G9" i="2"/>
  <c r="F9" i="2"/>
  <c r="G3" i="2"/>
  <c r="F3" i="2"/>
  <c r="G4" i="2"/>
  <c r="F4" i="2"/>
  <c r="G11" i="2"/>
  <c r="F11" i="2"/>
  <c r="G6" i="2"/>
  <c r="F6" i="2"/>
  <c r="E26" i="1"/>
  <c r="B26" i="1"/>
  <c r="C26" i="1"/>
  <c r="D26" i="1"/>
  <c r="G23" i="1"/>
  <c r="F23" i="1"/>
  <c r="G8" i="1"/>
  <c r="F8" i="1"/>
  <c r="G22" i="1"/>
  <c r="F22" i="1"/>
  <c r="G13" i="1"/>
  <c r="F13" i="1"/>
  <c r="G5" i="1"/>
  <c r="F5" i="1"/>
  <c r="G21" i="1"/>
  <c r="F21" i="1"/>
  <c r="G14" i="1"/>
  <c r="F14" i="1"/>
  <c r="G25" i="1"/>
  <c r="F25" i="1"/>
  <c r="G24" i="1"/>
  <c r="F24" i="1"/>
  <c r="G16" i="1"/>
  <c r="F16" i="1"/>
  <c r="G20" i="1"/>
  <c r="F20" i="1"/>
  <c r="G10" i="1"/>
  <c r="F10" i="1"/>
  <c r="G15" i="1"/>
  <c r="F15" i="1"/>
  <c r="G6" i="1"/>
  <c r="F6" i="1"/>
  <c r="G19" i="1"/>
  <c r="F19" i="1"/>
  <c r="G17" i="1"/>
  <c r="F17" i="1"/>
  <c r="G11" i="1"/>
  <c r="F11" i="1"/>
  <c r="G9" i="1"/>
  <c r="F9" i="1"/>
  <c r="G12" i="1"/>
  <c r="F12" i="1"/>
  <c r="G7" i="1"/>
  <c r="F7" i="1"/>
</calcChain>
</file>

<file path=xl/sharedStrings.xml><?xml version="1.0" encoding="utf-8"?>
<sst xmlns="http://schemas.openxmlformats.org/spreadsheetml/2006/main" count="165" uniqueCount="41">
  <si>
    <t>Bolagsnamn</t>
  </si>
  <si>
    <t>Antal inflyttade försäkringar</t>
  </si>
  <si>
    <t>Inflyttat Belopp</t>
  </si>
  <si>
    <t>Antal utflyttade försäkringar</t>
  </si>
  <si>
    <t>Utflyttat Belopp</t>
  </si>
  <si>
    <t>Flyttar netto</t>
  </si>
  <si>
    <t>Kapital netto</t>
  </si>
  <si>
    <t>Alecta (Trad)</t>
  </si>
  <si>
    <t>AMF (Fond)</t>
  </si>
  <si>
    <t>AMF (Trad)</t>
  </si>
  <si>
    <t>Folksam (Fond)</t>
  </si>
  <si>
    <t>Folksam (Trad)</t>
  </si>
  <si>
    <t>Folksam LO (Fond)</t>
  </si>
  <si>
    <t>Futur Pension (Fond)</t>
  </si>
  <si>
    <t>Handelsbanken (Fond)</t>
  </si>
  <si>
    <t>Handelsbanken (Trad)</t>
  </si>
  <si>
    <t>KPA (Fond)</t>
  </si>
  <si>
    <t>KPA (Trad)</t>
  </si>
  <si>
    <t>Länsförsäkringar (Fond)</t>
  </si>
  <si>
    <t>Länsförsäkringar (Trad)</t>
  </si>
  <si>
    <t>Lärarfonder (Fond)</t>
  </si>
  <si>
    <t>Nordea (Fond)</t>
  </si>
  <si>
    <t>Nordea (Trad)</t>
  </si>
  <si>
    <t>Nordnet (Fond)</t>
  </si>
  <si>
    <t>SEB (Fond)</t>
  </si>
  <si>
    <t>SEB (Trad)</t>
  </si>
  <si>
    <t>Skandia (Trad)</t>
  </si>
  <si>
    <t>SPP (Fond)</t>
  </si>
  <si>
    <t>SPP (Trad)</t>
  </si>
  <si>
    <t>Swedbank (Fond)</t>
  </si>
  <si>
    <t>Swedbank (Trad)</t>
  </si>
  <si>
    <t>Försäkringsbolag trad</t>
  </si>
  <si>
    <t>Antal flytt in</t>
  </si>
  <si>
    <t>Antal flytt ut</t>
  </si>
  <si>
    <t>Försäkringsbolag fond</t>
  </si>
  <si>
    <t>Totalt</t>
  </si>
  <si>
    <t>Totalt Q2 2024</t>
  </si>
  <si>
    <t xml:space="preserve">Folksam LO (Fond) </t>
  </si>
  <si>
    <t>Futur pension (Fond)</t>
  </si>
  <si>
    <t>Totalt trad Q2 2024</t>
  </si>
  <si>
    <t>Totalt fond Q2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</si>
</sst>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indexed="8"/>
      <name val="Calibri"/>
      <family val="2"/>
      <scheme val="minor"/>
    </font>
    <font>
      <b/>
      <sz val="10"/>
      <color indexed="8"/>
      <name val="Calibri"/>
    </font>
    <font>
      <sz val="10"/>
      <color indexed="8"/>
      <name val="Calibri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rgb="FFB4C6E7"/>
      </patternFill>
    </fill>
    <fill>
      <patternFill patternType="solid">
        <fgColor rgb="FF92D050"/>
        <bgColor rgb="FFFFE699"/>
      </patternFill>
    </fill>
    <fill>
      <patternFill patternType="solid">
        <fgColor rgb="FF92D050"/>
        <bgColor rgb="FFB4C6E7"/>
      </patternFill>
    </fill>
    <fill>
      <patternFill patternType="solid">
        <fgColor rgb="FF002060"/>
        <bgColor rgb="FFBFBFBF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/>
  </cellStyleXfs>
  <cellXfs count="39">
    <xf numFmtId="0" fontId="0" fillId="0" borderId="0" xfId="0"/>
    <xf numFmtId="0" fontId="2" fillId="0" borderId="0" xfId="0" applyFont="1"/>
    <xf numFmtId="0" fontId="2" fillId="0" borderId="1" xfId="0" applyFont="1" applyBorder="1"/>
    <xf numFmtId="3" fontId="2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0" fontId="4" fillId="0" borderId="0" xfId="0" applyFont="1"/>
    <xf numFmtId="0" fontId="4" fillId="0" borderId="1" xfId="0" applyFont="1" applyBorder="1"/>
    <xf numFmtId="0" fontId="5" fillId="0" borderId="0" xfId="0" applyFont="1"/>
    <xf numFmtId="3" fontId="4" fillId="0" borderId="1" xfId="0" applyNumberFormat="1" applyFont="1" applyBorder="1"/>
    <xf numFmtId="0" fontId="7" fillId="0" borderId="2" xfId="0" applyFont="1" applyBorder="1"/>
    <xf numFmtId="0" fontId="8" fillId="0" borderId="2" xfId="0" applyFont="1" applyBorder="1"/>
    <xf numFmtId="3" fontId="8" fillId="0" borderId="2" xfId="0" applyNumberFormat="1" applyFont="1" applyBorder="1"/>
    <xf numFmtId="3" fontId="0" fillId="0" borderId="1" xfId="0" applyNumberFormat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right"/>
    </xf>
    <xf numFmtId="3" fontId="7" fillId="2" borderId="2" xfId="0" applyNumberFormat="1" applyFont="1" applyFill="1" applyBorder="1"/>
    <xf numFmtId="0" fontId="9" fillId="2" borderId="2" xfId="0" applyFont="1" applyFill="1" applyBorder="1"/>
    <xf numFmtId="0" fontId="7" fillId="3" borderId="0" xfId="0" applyFont="1" applyFill="1"/>
    <xf numFmtId="0" fontId="7" fillId="3" borderId="2" xfId="0" applyFont="1" applyFill="1" applyBorder="1"/>
    <xf numFmtId="0" fontId="7" fillId="3" borderId="2" xfId="0" applyFont="1" applyFill="1" applyBorder="1" applyAlignment="1">
      <alignment horizontal="right"/>
    </xf>
    <xf numFmtId="0" fontId="7" fillId="4" borderId="2" xfId="0" applyFont="1" applyFill="1" applyBorder="1"/>
    <xf numFmtId="3" fontId="7" fillId="4" borderId="2" xfId="0" applyNumberFormat="1" applyFont="1" applyFill="1" applyBorder="1"/>
    <xf numFmtId="0" fontId="9" fillId="3" borderId="2" xfId="0" applyFont="1" applyFill="1" applyBorder="1"/>
    <xf numFmtId="0" fontId="10" fillId="5" borderId="2" xfId="0" applyFont="1" applyFill="1" applyBorder="1"/>
    <xf numFmtId="3" fontId="10" fillId="5" borderId="2" xfId="0" applyNumberFormat="1" applyFont="1" applyFill="1" applyBorder="1"/>
    <xf numFmtId="0" fontId="11" fillId="5" borderId="2" xfId="0" applyFont="1" applyFill="1" applyBorder="1"/>
    <xf numFmtId="0" fontId="1" fillId="6" borderId="1" xfId="0" applyFont="1" applyFill="1" applyBorder="1"/>
    <xf numFmtId="0" fontId="1" fillId="6" borderId="1" xfId="0" applyFont="1" applyFill="1" applyBorder="1" applyAlignment="1">
      <alignment horizontal="right"/>
    </xf>
    <xf numFmtId="0" fontId="3" fillId="6" borderId="1" xfId="0" applyFont="1" applyFill="1" applyBorder="1" applyAlignment="1">
      <alignment horizontal="right"/>
    </xf>
    <xf numFmtId="0" fontId="3" fillId="6" borderId="1" xfId="0" applyFont="1" applyFill="1" applyBorder="1"/>
    <xf numFmtId="3" fontId="3" fillId="6" borderId="1" xfId="0" applyNumberFormat="1" applyFont="1" applyFill="1" applyBorder="1"/>
    <xf numFmtId="0" fontId="5" fillId="6" borderId="1" xfId="0" applyFont="1" applyFill="1" applyBorder="1"/>
    <xf numFmtId="0" fontId="3" fillId="6" borderId="1" xfId="0" applyFont="1" applyFill="1" applyBorder="1" applyAlignment="1">
      <alignment horizontal="left"/>
    </xf>
    <xf numFmtId="0" fontId="6" fillId="6" borderId="1" xfId="0" applyFont="1" applyFill="1" applyBorder="1"/>
    <xf numFmtId="3" fontId="6" fillId="6" borderId="1" xfId="0" applyNumberFormat="1" applyFont="1" applyFill="1" applyBorder="1"/>
    <xf numFmtId="3" fontId="3" fillId="6" borderId="1" xfId="0" applyNumberFormat="1" applyFont="1" applyFill="1" applyBorder="1" applyAlignment="1">
      <alignment horizontal="right"/>
    </xf>
    <xf numFmtId="3" fontId="5" fillId="6" borderId="1" xfId="0" applyNumberFormat="1" applyFont="1" applyFill="1" applyBorder="1"/>
    <xf numFmtId="164" fontId="12" fillId="0" borderId="0" xfId="1" applyNumberFormat="1"/>
    <xf numFmtId="164" fontId="0" fillId="0" borderId="0" xfId="0" applyNumberFormat="1"/>
  </cellXfs>
  <cellStyles count="2">
    <cellStyle name="Normal" xfId="0" builtinId="0"/>
    <cellStyle name="Normal 3" xfId="1" xr:uid="{51A7476E-92F0-490F-A432-D976DBF922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L19" sqref="L19"/>
    </sheetView>
  </sheetViews>
  <sheetFormatPr defaultRowHeight="18" customHeight="1" x14ac:dyDescent="0.25"/>
  <cols>
    <col min="1" max="1" width="20.5703125" style="1" customWidth="1" collapsed="1"/>
    <col min="2" max="2" width="23.42578125" style="1" bestFit="1" customWidth="1" collapsed="1"/>
    <col min="3" max="3" width="13.42578125" style="1" bestFit="1" customWidth="1" collapsed="1"/>
    <col min="4" max="4" width="23.5703125" style="1" bestFit="1" customWidth="1" collapsed="1"/>
    <col min="5" max="5" width="13.7109375" style="1" bestFit="1" customWidth="1" collapsed="1"/>
    <col min="6" max="6" width="16.42578125" customWidth="1"/>
    <col min="7" max="7" width="18.140625" customWidth="1"/>
  </cols>
  <sheetData>
    <row r="1" spans="1:7" ht="18" customHeight="1" x14ac:dyDescent="0.25">
      <c r="A1" s="26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8" t="s">
        <v>5</v>
      </c>
      <c r="G1" s="28" t="s">
        <v>6</v>
      </c>
    </row>
    <row r="2" spans="1:7" ht="18" customHeight="1" x14ac:dyDescent="0.25">
      <c r="A2" s="2" t="s">
        <v>7</v>
      </c>
      <c r="B2" s="2">
        <v>5</v>
      </c>
      <c r="C2" s="3">
        <v>362859.57999999996</v>
      </c>
      <c r="D2" s="2">
        <v>18</v>
      </c>
      <c r="E2" s="3">
        <v>2130438.2400000002</v>
      </c>
      <c r="F2" s="4">
        <f t="shared" ref="F2:F25" si="0">SUM(B2-D2)</f>
        <v>-13</v>
      </c>
      <c r="G2" s="4">
        <f t="shared" ref="G2:G25" si="1">SUM(C2-E2)</f>
        <v>-1767578.6600000001</v>
      </c>
    </row>
    <row r="3" spans="1:7" ht="18" customHeight="1" x14ac:dyDescent="0.25">
      <c r="A3" s="2" t="s">
        <v>8</v>
      </c>
      <c r="B3" s="2">
        <v>38</v>
      </c>
      <c r="C3" s="3">
        <v>6414177.6600000001</v>
      </c>
      <c r="D3" s="2">
        <v>183</v>
      </c>
      <c r="E3" s="3">
        <v>39841804.579999998</v>
      </c>
      <c r="F3" s="4">
        <f t="shared" si="0"/>
        <v>-145</v>
      </c>
      <c r="G3" s="4">
        <f t="shared" si="1"/>
        <v>-33427626.919999998</v>
      </c>
    </row>
    <row r="4" spans="1:7" ht="18" customHeight="1" x14ac:dyDescent="0.25">
      <c r="A4" s="2" t="s">
        <v>9</v>
      </c>
      <c r="B4" s="2">
        <v>5</v>
      </c>
      <c r="C4" s="3">
        <v>1582403.12</v>
      </c>
      <c r="D4" s="2">
        <v>285</v>
      </c>
      <c r="E4" s="3">
        <v>44766268.920000002</v>
      </c>
      <c r="F4" s="4">
        <f t="shared" si="0"/>
        <v>-280</v>
      </c>
      <c r="G4" s="4">
        <f t="shared" si="1"/>
        <v>-43183865.800000004</v>
      </c>
    </row>
    <row r="5" spans="1:7" ht="18" customHeight="1" x14ac:dyDescent="0.25">
      <c r="A5" s="2" t="s">
        <v>10</v>
      </c>
      <c r="B5" s="2">
        <v>0</v>
      </c>
      <c r="C5" s="3">
        <v>0</v>
      </c>
      <c r="D5" s="2">
        <v>15</v>
      </c>
      <c r="E5" s="3">
        <v>4247508.07</v>
      </c>
      <c r="F5" s="4">
        <f t="shared" si="0"/>
        <v>-15</v>
      </c>
      <c r="G5" s="4">
        <f t="shared" si="1"/>
        <v>-4247508.07</v>
      </c>
    </row>
    <row r="6" spans="1:7" ht="18" customHeight="1" x14ac:dyDescent="0.25">
      <c r="A6" s="2" t="s">
        <v>11</v>
      </c>
      <c r="B6" s="2">
        <v>0</v>
      </c>
      <c r="C6" s="3">
        <v>0</v>
      </c>
      <c r="D6" s="2">
        <v>27</v>
      </c>
      <c r="E6" s="3">
        <v>3155317.5</v>
      </c>
      <c r="F6" s="4">
        <f t="shared" si="0"/>
        <v>-27</v>
      </c>
      <c r="G6" s="4">
        <f t="shared" si="1"/>
        <v>-3155317.5</v>
      </c>
    </row>
    <row r="7" spans="1:7" ht="18" customHeight="1" x14ac:dyDescent="0.25">
      <c r="A7" s="2" t="s">
        <v>12</v>
      </c>
      <c r="B7" s="2">
        <v>171</v>
      </c>
      <c r="C7" s="3">
        <v>26082441.84</v>
      </c>
      <c r="D7" s="2">
        <v>135</v>
      </c>
      <c r="E7" s="3">
        <v>37849512.93</v>
      </c>
      <c r="F7" s="4">
        <f t="shared" si="0"/>
        <v>36</v>
      </c>
      <c r="G7" s="4">
        <f t="shared" si="1"/>
        <v>-11767071.09</v>
      </c>
    </row>
    <row r="8" spans="1:7" ht="18" customHeight="1" x14ac:dyDescent="0.25">
      <c r="A8" s="2" t="s">
        <v>13</v>
      </c>
      <c r="B8" s="2">
        <v>160</v>
      </c>
      <c r="C8" s="3">
        <v>35513232.009999998</v>
      </c>
      <c r="D8" s="2">
        <v>49</v>
      </c>
      <c r="E8" s="3">
        <v>13083099.460000001</v>
      </c>
      <c r="F8" s="4">
        <f t="shared" si="0"/>
        <v>111</v>
      </c>
      <c r="G8" s="4">
        <f t="shared" si="1"/>
        <v>22430132.549999997</v>
      </c>
    </row>
    <row r="9" spans="1:7" ht="18" customHeight="1" x14ac:dyDescent="0.25">
      <c r="A9" s="2" t="s">
        <v>14</v>
      </c>
      <c r="B9" s="2">
        <v>299</v>
      </c>
      <c r="C9" s="3">
        <v>56897978.859999999</v>
      </c>
      <c r="D9" s="2">
        <v>195</v>
      </c>
      <c r="E9" s="3">
        <v>36007972.43</v>
      </c>
      <c r="F9" s="4">
        <f t="shared" si="0"/>
        <v>104</v>
      </c>
      <c r="G9" s="4">
        <f t="shared" si="1"/>
        <v>20890006.43</v>
      </c>
    </row>
    <row r="10" spans="1:7" ht="18" customHeight="1" x14ac:dyDescent="0.25">
      <c r="A10" s="2" t="s">
        <v>15</v>
      </c>
      <c r="B10" s="2">
        <v>0</v>
      </c>
      <c r="C10" s="3">
        <v>0</v>
      </c>
      <c r="D10" s="2">
        <v>3</v>
      </c>
      <c r="E10" s="3">
        <v>93169.07</v>
      </c>
      <c r="F10" s="4">
        <f t="shared" si="0"/>
        <v>-3</v>
      </c>
      <c r="G10" s="4">
        <f t="shared" si="1"/>
        <v>-93169.07</v>
      </c>
    </row>
    <row r="11" spans="1:7" ht="18" customHeight="1" x14ac:dyDescent="0.25">
      <c r="A11" s="6" t="s">
        <v>16</v>
      </c>
      <c r="B11" s="2">
        <v>23</v>
      </c>
      <c r="C11" s="3">
        <v>4011369.33</v>
      </c>
      <c r="D11" s="2">
        <v>76</v>
      </c>
      <c r="E11" s="3">
        <v>20210869.759999998</v>
      </c>
      <c r="F11" s="4">
        <f t="shared" si="0"/>
        <v>-53</v>
      </c>
      <c r="G11" s="4">
        <f t="shared" si="1"/>
        <v>-16199500.429999998</v>
      </c>
    </row>
    <row r="12" spans="1:7" ht="18" customHeight="1" x14ac:dyDescent="0.25">
      <c r="A12" s="6" t="s">
        <v>17</v>
      </c>
      <c r="B12" s="2">
        <v>14</v>
      </c>
      <c r="C12" s="3">
        <v>3715575.61</v>
      </c>
      <c r="D12" s="2">
        <v>2355</v>
      </c>
      <c r="E12" s="3">
        <v>352374487.73000002</v>
      </c>
      <c r="F12" s="4">
        <f t="shared" si="0"/>
        <v>-2341</v>
      </c>
      <c r="G12" s="4">
        <f t="shared" si="1"/>
        <v>-348658912.12</v>
      </c>
    </row>
    <row r="13" spans="1:7" ht="18" customHeight="1" x14ac:dyDescent="0.25">
      <c r="A13" s="2" t="s">
        <v>18</v>
      </c>
      <c r="B13" s="2">
        <v>743</v>
      </c>
      <c r="C13" s="3">
        <v>146060544.85999998</v>
      </c>
      <c r="D13" s="2">
        <v>94</v>
      </c>
      <c r="E13" s="3">
        <v>14167465</v>
      </c>
      <c r="F13" s="4">
        <f t="shared" si="0"/>
        <v>649</v>
      </c>
      <c r="G13" s="4">
        <f t="shared" si="1"/>
        <v>131893079.85999998</v>
      </c>
    </row>
    <row r="14" spans="1:7" ht="18" customHeight="1" x14ac:dyDescent="0.25">
      <c r="A14" s="2" t="s">
        <v>19</v>
      </c>
      <c r="B14" s="2">
        <v>0</v>
      </c>
      <c r="C14" s="3">
        <v>0</v>
      </c>
      <c r="D14" s="2">
        <v>25</v>
      </c>
      <c r="E14" s="3">
        <v>1212984</v>
      </c>
      <c r="F14" s="4">
        <f t="shared" si="0"/>
        <v>-25</v>
      </c>
      <c r="G14" s="4">
        <f t="shared" si="1"/>
        <v>-1212984</v>
      </c>
    </row>
    <row r="15" spans="1:7" ht="18" customHeight="1" x14ac:dyDescent="0.25">
      <c r="A15" s="2" t="s">
        <v>20</v>
      </c>
      <c r="B15" s="2">
        <v>7</v>
      </c>
      <c r="C15" s="3">
        <v>1393268.28</v>
      </c>
      <c r="D15" s="2">
        <v>20</v>
      </c>
      <c r="E15" s="3">
        <v>6363043.8599999994</v>
      </c>
      <c r="F15" s="4">
        <f t="shared" si="0"/>
        <v>-13</v>
      </c>
      <c r="G15" s="4">
        <f t="shared" si="1"/>
        <v>-4969775.5799999991</v>
      </c>
    </row>
    <row r="16" spans="1:7" ht="18" customHeight="1" x14ac:dyDescent="0.25">
      <c r="A16" s="2" t="s">
        <v>21</v>
      </c>
      <c r="B16" s="2">
        <v>666</v>
      </c>
      <c r="C16" s="3">
        <v>104786669.88</v>
      </c>
      <c r="D16" s="2">
        <v>120</v>
      </c>
      <c r="E16" s="3">
        <v>40395184</v>
      </c>
      <c r="F16" s="4">
        <f t="shared" si="0"/>
        <v>546</v>
      </c>
      <c r="G16" s="4">
        <f t="shared" si="1"/>
        <v>64391485.879999995</v>
      </c>
    </row>
    <row r="17" spans="1:7" ht="18" customHeight="1" x14ac:dyDescent="0.25">
      <c r="A17" s="2" t="s">
        <v>22</v>
      </c>
      <c r="B17" s="2">
        <v>0</v>
      </c>
      <c r="C17" s="3">
        <v>0</v>
      </c>
      <c r="D17" s="2">
        <v>9</v>
      </c>
      <c r="E17" s="3">
        <v>411900</v>
      </c>
      <c r="F17" s="4">
        <f t="shared" si="0"/>
        <v>-9</v>
      </c>
      <c r="G17" s="4">
        <f t="shared" si="1"/>
        <v>-411900</v>
      </c>
    </row>
    <row r="18" spans="1:7" ht="18" customHeight="1" x14ac:dyDescent="0.25">
      <c r="A18" s="2" t="s">
        <v>23</v>
      </c>
      <c r="B18" s="12">
        <v>0</v>
      </c>
      <c r="C18" s="12">
        <v>0</v>
      </c>
      <c r="D18" s="12">
        <v>1</v>
      </c>
      <c r="E18" s="12">
        <v>304330.63</v>
      </c>
      <c r="F18" s="4">
        <f t="shared" ref="F18" si="2">SUM(B18-D18)</f>
        <v>-1</v>
      </c>
      <c r="G18" s="4">
        <f t="shared" ref="G18" si="3">SUM(C18-E18)</f>
        <v>-304330.63</v>
      </c>
    </row>
    <row r="19" spans="1:7" ht="18" customHeight="1" x14ac:dyDescent="0.25">
      <c r="A19" s="2" t="s">
        <v>24</v>
      </c>
      <c r="B19" s="2">
        <v>391</v>
      </c>
      <c r="C19" s="3">
        <v>63051906.569999993</v>
      </c>
      <c r="D19" s="2">
        <v>118</v>
      </c>
      <c r="E19" s="3">
        <v>28365185.740000002</v>
      </c>
      <c r="F19" s="4">
        <f t="shared" si="0"/>
        <v>273</v>
      </c>
      <c r="G19" s="4">
        <f t="shared" si="1"/>
        <v>34686720.829999991</v>
      </c>
    </row>
    <row r="20" spans="1:7" ht="18" customHeight="1" x14ac:dyDescent="0.25">
      <c r="A20" s="2" t="s">
        <v>25</v>
      </c>
      <c r="B20" s="2">
        <v>0</v>
      </c>
      <c r="C20" s="3">
        <v>0</v>
      </c>
      <c r="D20" s="2">
        <v>6</v>
      </c>
      <c r="E20" s="3">
        <v>254160</v>
      </c>
      <c r="F20" s="4">
        <f t="shared" si="0"/>
        <v>-6</v>
      </c>
      <c r="G20" s="4">
        <f t="shared" si="1"/>
        <v>-254160</v>
      </c>
    </row>
    <row r="21" spans="1:7" ht="18" customHeight="1" x14ac:dyDescent="0.25">
      <c r="A21" s="2" t="s">
        <v>26</v>
      </c>
      <c r="B21" s="2">
        <v>120</v>
      </c>
      <c r="C21" s="3">
        <v>41027390.479999997</v>
      </c>
      <c r="D21" s="2">
        <v>18</v>
      </c>
      <c r="E21" s="3">
        <v>1950724</v>
      </c>
      <c r="F21" s="4">
        <f t="shared" si="0"/>
        <v>102</v>
      </c>
      <c r="G21" s="4">
        <f t="shared" si="1"/>
        <v>39076666.479999997</v>
      </c>
    </row>
    <row r="22" spans="1:7" ht="18" customHeight="1" x14ac:dyDescent="0.25">
      <c r="A22" s="2" t="s">
        <v>27</v>
      </c>
      <c r="B22" s="2">
        <v>0</v>
      </c>
      <c r="C22" s="3">
        <v>0</v>
      </c>
      <c r="D22" s="2">
        <v>175</v>
      </c>
      <c r="E22" s="3">
        <v>16725998.41</v>
      </c>
      <c r="F22" s="4">
        <f t="shared" si="0"/>
        <v>-175</v>
      </c>
      <c r="G22" s="4">
        <f t="shared" si="1"/>
        <v>-16725998.41</v>
      </c>
    </row>
    <row r="23" spans="1:7" ht="18" customHeight="1" x14ac:dyDescent="0.25">
      <c r="A23" s="2" t="s">
        <v>28</v>
      </c>
      <c r="B23" s="2">
        <v>0</v>
      </c>
      <c r="C23" s="3">
        <v>0</v>
      </c>
      <c r="D23" s="2">
        <v>12</v>
      </c>
      <c r="E23" s="3">
        <v>559663.84</v>
      </c>
      <c r="F23" s="4">
        <f t="shared" si="0"/>
        <v>-12</v>
      </c>
      <c r="G23" s="4">
        <f t="shared" si="1"/>
        <v>-559663.84</v>
      </c>
    </row>
    <row r="24" spans="1:7" ht="18" customHeight="1" x14ac:dyDescent="0.25">
      <c r="A24" s="2" t="s">
        <v>29</v>
      </c>
      <c r="B24" s="2">
        <v>1542</v>
      </c>
      <c r="C24" s="3">
        <v>248022844.09</v>
      </c>
      <c r="D24" s="2">
        <v>171</v>
      </c>
      <c r="E24" s="3">
        <v>71713141.090000004</v>
      </c>
      <c r="F24" s="4">
        <f t="shared" si="0"/>
        <v>1371</v>
      </c>
      <c r="G24" s="4">
        <f t="shared" si="1"/>
        <v>176309703</v>
      </c>
    </row>
    <row r="25" spans="1:7" ht="18" customHeight="1" x14ac:dyDescent="0.25">
      <c r="A25" s="2" t="s">
        <v>30</v>
      </c>
      <c r="B25" s="2">
        <v>0</v>
      </c>
      <c r="C25" s="3">
        <v>0</v>
      </c>
      <c r="D25" s="2">
        <v>74</v>
      </c>
      <c r="E25" s="3">
        <v>2738432.91</v>
      </c>
      <c r="F25" s="4">
        <f t="shared" si="0"/>
        <v>-74</v>
      </c>
      <c r="G25" s="4">
        <f t="shared" si="1"/>
        <v>-2738432.91</v>
      </c>
    </row>
    <row r="26" spans="1:7" s="7" customFormat="1" ht="18" customHeight="1" x14ac:dyDescent="0.25">
      <c r="A26" s="29" t="s">
        <v>36</v>
      </c>
      <c r="B26" s="29">
        <f t="shared" ref="B26:D26" si="4">SUM(B2:B25)</f>
        <v>4184</v>
      </c>
      <c r="C26" s="30">
        <f t="shared" si="4"/>
        <v>738922662.16999996</v>
      </c>
      <c r="D26" s="29">
        <f t="shared" si="4"/>
        <v>4184</v>
      </c>
      <c r="E26" s="30">
        <f>SUM(E2:E25)</f>
        <v>738922662.17000008</v>
      </c>
      <c r="F26" s="31"/>
      <c r="G26" s="31"/>
    </row>
    <row r="27" spans="1:7" ht="18" customHeight="1" x14ac:dyDescent="0.25">
      <c r="F27" s="5"/>
      <c r="G27" s="5"/>
    </row>
  </sheetData>
  <sortState xmlns:xlrd2="http://schemas.microsoft.com/office/spreadsheetml/2017/richdata2" ref="A2:G25">
    <sortCondition ref="A2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C4086-A855-4C74-A850-CA8107E4DC47}">
  <dimension ref="A1:L29"/>
  <sheetViews>
    <sheetView workbookViewId="0"/>
  </sheetViews>
  <sheetFormatPr defaultRowHeight="15" x14ac:dyDescent="0.25"/>
  <cols>
    <col min="1" max="1" width="25.5703125" customWidth="1"/>
    <col min="2" max="2" width="14.5703125" customWidth="1"/>
    <col min="3" max="3" width="14.85546875" customWidth="1"/>
    <col min="4" max="4" width="17" customWidth="1"/>
    <col min="5" max="5" width="18.140625" customWidth="1"/>
    <col min="6" max="6" width="16.85546875" customWidth="1"/>
    <col min="7" max="7" width="18" customWidth="1"/>
  </cols>
  <sheetData>
    <row r="1" spans="1:12" x14ac:dyDescent="0.25">
      <c r="A1" s="13" t="s">
        <v>31</v>
      </c>
      <c r="B1" s="13" t="s">
        <v>32</v>
      </c>
      <c r="C1" s="13" t="s">
        <v>2</v>
      </c>
      <c r="D1" s="13" t="s">
        <v>33</v>
      </c>
      <c r="E1" s="13" t="s">
        <v>4</v>
      </c>
      <c r="F1" s="14" t="s">
        <v>5</v>
      </c>
      <c r="G1" s="14" t="s">
        <v>6</v>
      </c>
    </row>
    <row r="2" spans="1:12" x14ac:dyDescent="0.25">
      <c r="A2" s="9" t="s">
        <v>7</v>
      </c>
      <c r="B2" s="10">
        <v>5</v>
      </c>
      <c r="C2" s="11">
        <v>362859.57999999996</v>
      </c>
      <c r="D2" s="10">
        <v>18</v>
      </c>
      <c r="E2" s="11">
        <v>2130438.2400000002</v>
      </c>
      <c r="F2" s="4">
        <f t="shared" ref="F2" si="0">SUM(B2-D2)</f>
        <v>-13</v>
      </c>
      <c r="G2" s="4">
        <f t="shared" ref="G2" si="1">SUM(C2-E2)</f>
        <v>-1767578.6600000001</v>
      </c>
      <c r="J2" s="37"/>
      <c r="K2" s="37"/>
      <c r="L2" s="38"/>
    </row>
    <row r="3" spans="1:12" x14ac:dyDescent="0.25">
      <c r="A3" s="9" t="s">
        <v>9</v>
      </c>
      <c r="B3" s="10">
        <v>5</v>
      </c>
      <c r="C3" s="11">
        <v>1582403.12</v>
      </c>
      <c r="D3" s="10">
        <v>285</v>
      </c>
      <c r="E3" s="11">
        <v>44766268.920000002</v>
      </c>
      <c r="F3" s="4">
        <f t="shared" ref="F3:F12" si="2">SUM(B3-D3)</f>
        <v>-280</v>
      </c>
      <c r="G3" s="4">
        <f t="shared" ref="G3:G12" si="3">SUM(C3-E3)</f>
        <v>-43183865.800000004</v>
      </c>
      <c r="J3" s="37"/>
      <c r="K3" s="37"/>
      <c r="L3" s="38"/>
    </row>
    <row r="4" spans="1:12" x14ac:dyDescent="0.25">
      <c r="A4" s="9" t="s">
        <v>11</v>
      </c>
      <c r="B4" s="10">
        <v>0</v>
      </c>
      <c r="C4" s="11">
        <v>0</v>
      </c>
      <c r="D4" s="10">
        <v>27</v>
      </c>
      <c r="E4" s="11">
        <v>3155317.5</v>
      </c>
      <c r="F4" s="4">
        <f t="shared" ref="F4" si="4">SUM(B4-D4)</f>
        <v>-27</v>
      </c>
      <c r="G4" s="4">
        <f t="shared" ref="G4" si="5">SUM(C4-E4)</f>
        <v>-3155317.5</v>
      </c>
      <c r="J4" s="37"/>
      <c r="K4" s="37"/>
      <c r="L4" s="38"/>
    </row>
    <row r="5" spans="1:12" x14ac:dyDescent="0.25">
      <c r="A5" s="9" t="s">
        <v>15</v>
      </c>
      <c r="B5" s="10">
        <v>0</v>
      </c>
      <c r="C5" s="11">
        <v>0</v>
      </c>
      <c r="D5" s="10">
        <v>3</v>
      </c>
      <c r="E5" s="11">
        <v>93169.07</v>
      </c>
      <c r="F5" s="4">
        <f t="shared" si="2"/>
        <v>-3</v>
      </c>
      <c r="G5" s="4">
        <f t="shared" si="3"/>
        <v>-93169.07</v>
      </c>
      <c r="J5" s="37"/>
      <c r="K5" s="37"/>
      <c r="L5" s="38"/>
    </row>
    <row r="6" spans="1:12" x14ac:dyDescent="0.25">
      <c r="A6" s="9" t="s">
        <v>17</v>
      </c>
      <c r="B6" s="10">
        <v>14</v>
      </c>
      <c r="C6" s="11">
        <v>3715575.61</v>
      </c>
      <c r="D6" s="10">
        <v>2355</v>
      </c>
      <c r="E6" s="11">
        <v>352374487.73000002</v>
      </c>
      <c r="F6" s="4">
        <f t="shared" si="2"/>
        <v>-2341</v>
      </c>
      <c r="G6" s="4">
        <f t="shared" si="3"/>
        <v>-348658912.12</v>
      </c>
      <c r="J6" s="37"/>
      <c r="K6" s="37"/>
      <c r="L6" s="38"/>
    </row>
    <row r="7" spans="1:12" x14ac:dyDescent="0.25">
      <c r="A7" s="9" t="s">
        <v>19</v>
      </c>
      <c r="B7" s="10">
        <v>0</v>
      </c>
      <c r="C7" s="11">
        <v>0</v>
      </c>
      <c r="D7" s="10">
        <v>25</v>
      </c>
      <c r="E7" s="11">
        <v>1212984</v>
      </c>
      <c r="F7" s="4">
        <f t="shared" si="2"/>
        <v>-25</v>
      </c>
      <c r="G7" s="4">
        <f t="shared" si="3"/>
        <v>-1212984</v>
      </c>
      <c r="J7" s="37"/>
      <c r="K7" s="37"/>
      <c r="L7" s="38"/>
    </row>
    <row r="8" spans="1:12" x14ac:dyDescent="0.25">
      <c r="A8" s="9" t="s">
        <v>22</v>
      </c>
      <c r="B8" s="10">
        <v>0</v>
      </c>
      <c r="C8" s="11">
        <v>0</v>
      </c>
      <c r="D8" s="10">
        <v>9</v>
      </c>
      <c r="E8" s="11">
        <v>411900</v>
      </c>
      <c r="F8" s="4">
        <f t="shared" si="2"/>
        <v>-9</v>
      </c>
      <c r="G8" s="4">
        <f t="shared" si="3"/>
        <v>-411900</v>
      </c>
      <c r="J8" s="37"/>
      <c r="K8" s="37"/>
      <c r="L8" s="38"/>
    </row>
    <row r="9" spans="1:12" x14ac:dyDescent="0.25">
      <c r="A9" s="9" t="s">
        <v>25</v>
      </c>
      <c r="B9" s="10">
        <v>0</v>
      </c>
      <c r="C9" s="11">
        <v>0</v>
      </c>
      <c r="D9" s="10">
        <v>6</v>
      </c>
      <c r="E9" s="11">
        <v>254160</v>
      </c>
      <c r="F9" s="4">
        <f t="shared" si="2"/>
        <v>-6</v>
      </c>
      <c r="G9" s="4">
        <f t="shared" si="3"/>
        <v>-254160</v>
      </c>
      <c r="J9" s="37"/>
      <c r="K9" s="37"/>
      <c r="L9" s="38"/>
    </row>
    <row r="10" spans="1:12" x14ac:dyDescent="0.25">
      <c r="A10" s="9" t="s">
        <v>26</v>
      </c>
      <c r="B10" s="10">
        <v>120</v>
      </c>
      <c r="C10" s="11">
        <v>41027390.479999997</v>
      </c>
      <c r="D10" s="10">
        <v>18</v>
      </c>
      <c r="E10" s="11">
        <v>1950724</v>
      </c>
      <c r="F10" s="4">
        <f t="shared" si="2"/>
        <v>102</v>
      </c>
      <c r="G10" s="4">
        <f t="shared" si="3"/>
        <v>39076666.479999997</v>
      </c>
      <c r="J10" s="37"/>
      <c r="K10" s="37"/>
      <c r="L10" s="38"/>
    </row>
    <row r="11" spans="1:12" x14ac:dyDescent="0.25">
      <c r="A11" s="9" t="s">
        <v>28</v>
      </c>
      <c r="B11" s="10">
        <v>0</v>
      </c>
      <c r="C11" s="11">
        <v>0</v>
      </c>
      <c r="D11" s="10">
        <v>12</v>
      </c>
      <c r="E11" s="11">
        <v>559663.84</v>
      </c>
      <c r="F11" s="4">
        <f t="shared" si="2"/>
        <v>-12</v>
      </c>
      <c r="G11" s="4">
        <f t="shared" si="3"/>
        <v>-559663.84</v>
      </c>
      <c r="J11" s="37"/>
      <c r="K11" s="37"/>
      <c r="L11" s="38"/>
    </row>
    <row r="12" spans="1:12" x14ac:dyDescent="0.25">
      <c r="A12" s="9" t="s">
        <v>30</v>
      </c>
      <c r="B12" s="10">
        <v>0</v>
      </c>
      <c r="C12" s="11">
        <v>0</v>
      </c>
      <c r="D12" s="10">
        <v>74</v>
      </c>
      <c r="E12" s="11">
        <v>2738432.91</v>
      </c>
      <c r="F12" s="4">
        <f t="shared" si="2"/>
        <v>-74</v>
      </c>
      <c r="G12" s="4">
        <f t="shared" si="3"/>
        <v>-2738432.91</v>
      </c>
      <c r="J12" s="37"/>
      <c r="K12" s="37"/>
      <c r="L12" s="38"/>
    </row>
    <row r="13" spans="1:12" x14ac:dyDescent="0.25">
      <c r="A13" s="13" t="s">
        <v>39</v>
      </c>
      <c r="B13" s="13">
        <f>SUM(B2:B12)</f>
        <v>144</v>
      </c>
      <c r="C13" s="15">
        <f>SUM(C2:C12)</f>
        <v>46688228.789999999</v>
      </c>
      <c r="D13" s="13">
        <f>SUM(D2:D12)</f>
        <v>2832</v>
      </c>
      <c r="E13" s="15">
        <f>SUM(E2:E12)</f>
        <v>409647546.21000004</v>
      </c>
      <c r="F13" s="16"/>
      <c r="G13" s="16"/>
    </row>
    <row r="14" spans="1:12" x14ac:dyDescent="0.25">
      <c r="A14" s="17" t="s">
        <v>34</v>
      </c>
      <c r="B14" s="18" t="s">
        <v>32</v>
      </c>
      <c r="C14" s="18" t="s">
        <v>2</v>
      </c>
      <c r="D14" s="18" t="s">
        <v>33</v>
      </c>
      <c r="E14" s="18" t="s">
        <v>4</v>
      </c>
      <c r="F14" s="19" t="s">
        <v>5</v>
      </c>
      <c r="G14" s="19" t="s">
        <v>6</v>
      </c>
    </row>
    <row r="15" spans="1:12" x14ac:dyDescent="0.25">
      <c r="A15" s="9" t="s">
        <v>8</v>
      </c>
      <c r="B15" s="10">
        <v>38</v>
      </c>
      <c r="C15" s="11">
        <v>6414177.6600000001</v>
      </c>
      <c r="D15" s="10">
        <v>183</v>
      </c>
      <c r="E15" s="11">
        <v>39841804.579999998</v>
      </c>
      <c r="F15" s="4">
        <f t="shared" ref="F15" si="6">SUM(B15-D15)</f>
        <v>-145</v>
      </c>
      <c r="G15" s="4">
        <f t="shared" ref="G15" si="7">SUM(C15-E15)</f>
        <v>-33427626.919999998</v>
      </c>
    </row>
    <row r="16" spans="1:12" x14ac:dyDescent="0.25">
      <c r="A16" s="9" t="s">
        <v>10</v>
      </c>
      <c r="B16" s="10">
        <v>0</v>
      </c>
      <c r="C16" s="11">
        <v>0</v>
      </c>
      <c r="D16" s="10">
        <v>15</v>
      </c>
      <c r="E16" s="11">
        <v>4247508.07</v>
      </c>
      <c r="F16" s="4">
        <f t="shared" ref="F16:F27" si="8">SUM(B16-D16)</f>
        <v>-15</v>
      </c>
      <c r="G16" s="4">
        <f t="shared" ref="G16:G27" si="9">SUM(C16-E16)</f>
        <v>-4247508.07</v>
      </c>
    </row>
    <row r="17" spans="1:7" x14ac:dyDescent="0.25">
      <c r="A17" s="9" t="s">
        <v>12</v>
      </c>
      <c r="B17" s="10">
        <v>171</v>
      </c>
      <c r="C17" s="11">
        <v>26082441.84</v>
      </c>
      <c r="D17" s="10">
        <v>135</v>
      </c>
      <c r="E17" s="11">
        <v>37849512.93</v>
      </c>
      <c r="F17" s="4">
        <f t="shared" si="8"/>
        <v>36</v>
      </c>
      <c r="G17" s="4">
        <f t="shared" si="9"/>
        <v>-11767071.09</v>
      </c>
    </row>
    <row r="18" spans="1:7" x14ac:dyDescent="0.25">
      <c r="A18" s="9" t="s">
        <v>13</v>
      </c>
      <c r="B18" s="10">
        <v>160</v>
      </c>
      <c r="C18" s="11">
        <v>35513232.009999998</v>
      </c>
      <c r="D18" s="10">
        <v>49</v>
      </c>
      <c r="E18" s="11">
        <v>13083099.460000001</v>
      </c>
      <c r="F18" s="4">
        <f t="shared" si="8"/>
        <v>111</v>
      </c>
      <c r="G18" s="4">
        <f t="shared" si="9"/>
        <v>22430132.549999997</v>
      </c>
    </row>
    <row r="19" spans="1:7" x14ac:dyDescent="0.25">
      <c r="A19" s="9" t="s">
        <v>14</v>
      </c>
      <c r="B19" s="10">
        <v>299</v>
      </c>
      <c r="C19" s="11">
        <v>56897978.859999999</v>
      </c>
      <c r="D19" s="10">
        <v>195</v>
      </c>
      <c r="E19" s="11">
        <v>36007972.43</v>
      </c>
      <c r="F19" s="4">
        <f t="shared" si="8"/>
        <v>104</v>
      </c>
      <c r="G19" s="4">
        <f t="shared" si="9"/>
        <v>20890006.43</v>
      </c>
    </row>
    <row r="20" spans="1:7" x14ac:dyDescent="0.25">
      <c r="A20" s="9" t="s">
        <v>16</v>
      </c>
      <c r="B20" s="10">
        <v>23</v>
      </c>
      <c r="C20" s="11">
        <v>4011369.33</v>
      </c>
      <c r="D20" s="10">
        <v>76</v>
      </c>
      <c r="E20" s="11">
        <v>20210869.759999998</v>
      </c>
      <c r="F20" s="4">
        <f t="shared" si="8"/>
        <v>-53</v>
      </c>
      <c r="G20" s="4">
        <f t="shared" si="9"/>
        <v>-16199500.429999998</v>
      </c>
    </row>
    <row r="21" spans="1:7" x14ac:dyDescent="0.25">
      <c r="A21" s="9" t="s">
        <v>18</v>
      </c>
      <c r="B21" s="10">
        <v>743</v>
      </c>
      <c r="C21" s="11">
        <v>146060544.85999998</v>
      </c>
      <c r="D21" s="10">
        <v>94</v>
      </c>
      <c r="E21" s="11">
        <v>14167465</v>
      </c>
      <c r="F21" s="4">
        <f t="shared" si="8"/>
        <v>649</v>
      </c>
      <c r="G21" s="4">
        <f t="shared" si="9"/>
        <v>131893079.85999998</v>
      </c>
    </row>
    <row r="22" spans="1:7" x14ac:dyDescent="0.25">
      <c r="A22" s="9" t="s">
        <v>20</v>
      </c>
      <c r="B22" s="10">
        <v>7</v>
      </c>
      <c r="C22" s="11">
        <v>1393268.28</v>
      </c>
      <c r="D22" s="10">
        <v>20</v>
      </c>
      <c r="E22" s="11">
        <v>6363043.8599999994</v>
      </c>
      <c r="F22" s="4">
        <f t="shared" si="8"/>
        <v>-13</v>
      </c>
      <c r="G22" s="4">
        <f t="shared" si="9"/>
        <v>-4969775.5799999991</v>
      </c>
    </row>
    <row r="23" spans="1:7" x14ac:dyDescent="0.25">
      <c r="A23" s="9" t="s">
        <v>21</v>
      </c>
      <c r="B23" s="10">
        <v>666</v>
      </c>
      <c r="C23" s="11">
        <v>104786669.88</v>
      </c>
      <c r="D23" s="10">
        <v>120</v>
      </c>
      <c r="E23" s="11">
        <v>40395184</v>
      </c>
      <c r="F23" s="4">
        <f t="shared" si="8"/>
        <v>546</v>
      </c>
      <c r="G23" s="4">
        <f t="shared" si="9"/>
        <v>64391485.879999995</v>
      </c>
    </row>
    <row r="24" spans="1:7" x14ac:dyDescent="0.25">
      <c r="A24" s="9" t="s">
        <v>23</v>
      </c>
      <c r="B24" s="10">
        <v>0</v>
      </c>
      <c r="C24" s="11">
        <v>0</v>
      </c>
      <c r="D24" s="10">
        <v>1</v>
      </c>
      <c r="E24" s="11">
        <v>304330.63</v>
      </c>
      <c r="F24" s="4">
        <f t="shared" ref="F24" si="10">SUM(B24-D24)</f>
        <v>-1</v>
      </c>
      <c r="G24" s="4">
        <f t="shared" ref="G24" si="11">SUM(C24-E24)</f>
        <v>-304330.63</v>
      </c>
    </row>
    <row r="25" spans="1:7" x14ac:dyDescent="0.25">
      <c r="A25" s="9" t="s">
        <v>24</v>
      </c>
      <c r="B25" s="10">
        <v>391</v>
      </c>
      <c r="C25" s="11">
        <v>63051906.569999993</v>
      </c>
      <c r="D25" s="10">
        <v>118</v>
      </c>
      <c r="E25" s="11">
        <v>28365185.740000002</v>
      </c>
      <c r="F25" s="4">
        <f t="shared" si="8"/>
        <v>273</v>
      </c>
      <c r="G25" s="4">
        <f t="shared" si="9"/>
        <v>34686720.829999991</v>
      </c>
    </row>
    <row r="26" spans="1:7" x14ac:dyDescent="0.25">
      <c r="A26" s="9" t="s">
        <v>27</v>
      </c>
      <c r="B26" s="10">
        <v>0</v>
      </c>
      <c r="C26" s="11">
        <v>0</v>
      </c>
      <c r="D26" s="10">
        <v>175</v>
      </c>
      <c r="E26" s="11">
        <v>16725998.41</v>
      </c>
      <c r="F26" s="4">
        <f t="shared" si="8"/>
        <v>-175</v>
      </c>
      <c r="G26" s="4">
        <f t="shared" si="9"/>
        <v>-16725998.41</v>
      </c>
    </row>
    <row r="27" spans="1:7" x14ac:dyDescent="0.25">
      <c r="A27" s="9" t="s">
        <v>29</v>
      </c>
      <c r="B27" s="10">
        <v>1542</v>
      </c>
      <c r="C27" s="11">
        <v>248022844.09</v>
      </c>
      <c r="D27" s="10">
        <v>171</v>
      </c>
      <c r="E27" s="11">
        <v>71713141.090000004</v>
      </c>
      <c r="F27" s="4">
        <f t="shared" si="8"/>
        <v>1371</v>
      </c>
      <c r="G27" s="4">
        <f t="shared" si="9"/>
        <v>176309703</v>
      </c>
    </row>
    <row r="28" spans="1:7" x14ac:dyDescent="0.25">
      <c r="A28" s="18" t="s">
        <v>40</v>
      </c>
      <c r="B28" s="20">
        <f>SUM(B15:B27)</f>
        <v>4040</v>
      </c>
      <c r="C28" s="21">
        <f>SUM(C15:C27)</f>
        <v>692234433.37999988</v>
      </c>
      <c r="D28" s="20">
        <f>SUM(D15:D27)</f>
        <v>1352</v>
      </c>
      <c r="E28" s="21">
        <f>SUM(E15:E27)</f>
        <v>329275115.95999998</v>
      </c>
      <c r="F28" s="22"/>
      <c r="G28" s="22"/>
    </row>
    <row r="29" spans="1:7" x14ac:dyDescent="0.25">
      <c r="A29" s="23" t="s">
        <v>36</v>
      </c>
      <c r="B29" s="23">
        <f>B28+B13</f>
        <v>4184</v>
      </c>
      <c r="C29" s="24">
        <f>C28+C13</f>
        <v>738922662.16999984</v>
      </c>
      <c r="D29" s="23">
        <f>D28+D13</f>
        <v>4184</v>
      </c>
      <c r="E29" s="24">
        <f>E28+E13</f>
        <v>738922662.17000008</v>
      </c>
      <c r="F29" s="25"/>
      <c r="G29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41FE2-4181-4BEA-A843-8867FF4A8F9B}">
  <dimension ref="A1:G26"/>
  <sheetViews>
    <sheetView workbookViewId="0">
      <selection activeCell="A16" sqref="A16"/>
    </sheetView>
  </sheetViews>
  <sheetFormatPr defaultRowHeight="15" x14ac:dyDescent="0.25"/>
  <cols>
    <col min="1" max="1" width="22.85546875" customWidth="1"/>
    <col min="2" max="2" width="24.42578125" customWidth="1"/>
    <col min="3" max="3" width="21.85546875" customWidth="1"/>
    <col min="4" max="4" width="26.7109375" customWidth="1"/>
    <col min="5" max="5" width="25.5703125" customWidth="1"/>
    <col min="6" max="6" width="13.28515625" customWidth="1"/>
    <col min="7" max="7" width="17.28515625" customWidth="1"/>
  </cols>
  <sheetData>
    <row r="1" spans="1:7" x14ac:dyDescent="0.25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8" t="s">
        <v>5</v>
      </c>
      <c r="G1" s="28" t="s">
        <v>6</v>
      </c>
    </row>
    <row r="2" spans="1:7" x14ac:dyDescent="0.25">
      <c r="A2" s="2" t="s">
        <v>7</v>
      </c>
      <c r="B2" s="6">
        <v>4</v>
      </c>
      <c r="C2" s="8">
        <v>251160.95999999999</v>
      </c>
      <c r="D2" s="6">
        <v>6</v>
      </c>
      <c r="E2" s="8">
        <v>603020.06000000006</v>
      </c>
      <c r="F2" s="4">
        <f t="shared" ref="F2:F22" si="0">SUM(B2-D2)</f>
        <v>-2</v>
      </c>
      <c r="G2" s="4">
        <f t="shared" ref="G2:G22" si="1">SUM(C2-E2)</f>
        <v>-351859.10000000009</v>
      </c>
    </row>
    <row r="3" spans="1:7" x14ac:dyDescent="0.25">
      <c r="A3" s="2" t="s">
        <v>8</v>
      </c>
      <c r="B3" s="6">
        <v>16</v>
      </c>
      <c r="C3" s="8">
        <v>2508972.15</v>
      </c>
      <c r="D3" s="6">
        <v>57</v>
      </c>
      <c r="E3" s="8">
        <v>12276269.050000001</v>
      </c>
      <c r="F3" s="4">
        <f t="shared" si="0"/>
        <v>-41</v>
      </c>
      <c r="G3" s="4">
        <f t="shared" si="1"/>
        <v>-9767296.9000000004</v>
      </c>
    </row>
    <row r="4" spans="1:7" x14ac:dyDescent="0.25">
      <c r="A4" s="2" t="s">
        <v>9</v>
      </c>
      <c r="B4" s="6">
        <v>2</v>
      </c>
      <c r="C4" s="8">
        <v>548633.65</v>
      </c>
      <c r="D4" s="6">
        <v>102</v>
      </c>
      <c r="E4" s="8">
        <v>14092979.859999999</v>
      </c>
      <c r="F4" s="4">
        <f t="shared" si="0"/>
        <v>-100</v>
      </c>
      <c r="G4" s="4">
        <f t="shared" si="1"/>
        <v>-13544346.209999999</v>
      </c>
    </row>
    <row r="5" spans="1:7" x14ac:dyDescent="0.25">
      <c r="A5" s="2" t="s">
        <v>10</v>
      </c>
      <c r="B5" s="6">
        <v>0</v>
      </c>
      <c r="C5" s="8">
        <v>0</v>
      </c>
      <c r="D5" s="6">
        <v>1</v>
      </c>
      <c r="E5" s="8">
        <v>584369.59</v>
      </c>
      <c r="F5" s="4">
        <f t="shared" si="0"/>
        <v>-1</v>
      </c>
      <c r="G5" s="4">
        <f t="shared" si="1"/>
        <v>-584369.59</v>
      </c>
    </row>
    <row r="6" spans="1:7" x14ac:dyDescent="0.25">
      <c r="A6" s="2" t="s">
        <v>11</v>
      </c>
      <c r="B6" s="6">
        <v>0</v>
      </c>
      <c r="C6" s="8">
        <v>0</v>
      </c>
      <c r="D6" s="6">
        <v>11</v>
      </c>
      <c r="E6" s="8">
        <v>1698058.32</v>
      </c>
      <c r="F6" s="4">
        <f t="shared" si="0"/>
        <v>-11</v>
      </c>
      <c r="G6" s="4">
        <f t="shared" si="1"/>
        <v>-1698058.32</v>
      </c>
    </row>
    <row r="7" spans="1:7" x14ac:dyDescent="0.25">
      <c r="A7" s="2" t="s">
        <v>37</v>
      </c>
      <c r="B7" s="6">
        <v>52</v>
      </c>
      <c r="C7" s="8">
        <v>5904385.3099999996</v>
      </c>
      <c r="D7" s="6">
        <v>48</v>
      </c>
      <c r="E7" s="8">
        <v>14026006.529999999</v>
      </c>
      <c r="F7" s="4">
        <f t="shared" si="0"/>
        <v>4</v>
      </c>
      <c r="G7" s="4">
        <f t="shared" si="1"/>
        <v>-8121621.2199999997</v>
      </c>
    </row>
    <row r="8" spans="1:7" x14ac:dyDescent="0.25">
      <c r="A8" s="2" t="s">
        <v>38</v>
      </c>
      <c r="B8" s="6">
        <v>64</v>
      </c>
      <c r="C8" s="8">
        <v>17291833.440000001</v>
      </c>
      <c r="D8" s="6">
        <v>15</v>
      </c>
      <c r="E8" s="8">
        <v>4021193.01</v>
      </c>
      <c r="F8" s="4">
        <f t="shared" si="0"/>
        <v>49</v>
      </c>
      <c r="G8" s="4">
        <f t="shared" si="1"/>
        <v>13270640.430000002</v>
      </c>
    </row>
    <row r="9" spans="1:7" x14ac:dyDescent="0.25">
      <c r="A9" s="6" t="s">
        <v>14</v>
      </c>
      <c r="B9" s="6">
        <v>111</v>
      </c>
      <c r="C9" s="8">
        <v>20515310.539999999</v>
      </c>
      <c r="D9" s="6">
        <v>71</v>
      </c>
      <c r="E9" s="8">
        <v>11317533.050000001</v>
      </c>
      <c r="F9" s="4">
        <f t="shared" si="0"/>
        <v>40</v>
      </c>
      <c r="G9" s="4">
        <f t="shared" si="1"/>
        <v>9197777.4899999984</v>
      </c>
    </row>
    <row r="10" spans="1:7" x14ac:dyDescent="0.25">
      <c r="A10" s="6" t="s">
        <v>15</v>
      </c>
      <c r="B10" s="6">
        <v>0</v>
      </c>
      <c r="C10" s="8">
        <v>0</v>
      </c>
      <c r="D10" s="6">
        <v>2</v>
      </c>
      <c r="E10" s="8">
        <v>74316.28</v>
      </c>
      <c r="F10" s="4">
        <f t="shared" si="0"/>
        <v>-2</v>
      </c>
      <c r="G10" s="4">
        <f t="shared" si="1"/>
        <v>-74316.28</v>
      </c>
    </row>
    <row r="11" spans="1:7" x14ac:dyDescent="0.25">
      <c r="A11" s="6" t="s">
        <v>16</v>
      </c>
      <c r="B11" s="6">
        <v>7</v>
      </c>
      <c r="C11" s="8">
        <v>1470783.72</v>
      </c>
      <c r="D11" s="6">
        <v>19</v>
      </c>
      <c r="E11" s="8">
        <v>3964297.26</v>
      </c>
      <c r="F11" s="4">
        <f t="shared" si="0"/>
        <v>-12</v>
      </c>
      <c r="G11" s="4">
        <f t="shared" si="1"/>
        <v>-2493513.54</v>
      </c>
    </row>
    <row r="12" spans="1:7" x14ac:dyDescent="0.25">
      <c r="A12" s="2" t="s">
        <v>17</v>
      </c>
      <c r="B12" s="6">
        <v>4</v>
      </c>
      <c r="C12" s="8">
        <v>1227535.19</v>
      </c>
      <c r="D12" s="6">
        <v>826</v>
      </c>
      <c r="E12" s="8">
        <v>124363441.98999999</v>
      </c>
      <c r="F12" s="4">
        <f t="shared" si="0"/>
        <v>-822</v>
      </c>
      <c r="G12" s="4">
        <f t="shared" si="1"/>
        <v>-123135906.8</v>
      </c>
    </row>
    <row r="13" spans="1:7" x14ac:dyDescent="0.25">
      <c r="A13" s="2" t="s">
        <v>18</v>
      </c>
      <c r="B13" s="6">
        <v>246</v>
      </c>
      <c r="C13" s="8">
        <v>48150925.479999997</v>
      </c>
      <c r="D13" s="6">
        <v>48</v>
      </c>
      <c r="E13" s="8">
        <v>7271337</v>
      </c>
      <c r="F13" s="4">
        <f t="shared" si="0"/>
        <v>198</v>
      </c>
      <c r="G13" s="4">
        <f t="shared" si="1"/>
        <v>40879588.479999997</v>
      </c>
    </row>
    <row r="14" spans="1:7" x14ac:dyDescent="0.25">
      <c r="A14" s="2" t="s">
        <v>19</v>
      </c>
      <c r="B14" s="6">
        <v>0</v>
      </c>
      <c r="C14" s="8">
        <v>0</v>
      </c>
      <c r="D14" s="6">
        <v>10</v>
      </c>
      <c r="E14" s="8">
        <v>601606</v>
      </c>
      <c r="F14" s="4">
        <f t="shared" si="0"/>
        <v>-10</v>
      </c>
      <c r="G14" s="4">
        <f t="shared" si="1"/>
        <v>-601606</v>
      </c>
    </row>
    <row r="15" spans="1:7" x14ac:dyDescent="0.25">
      <c r="A15" s="6" t="s">
        <v>20</v>
      </c>
      <c r="B15" s="6">
        <v>7</v>
      </c>
      <c r="C15" s="8">
        <v>1393268.28</v>
      </c>
      <c r="D15" s="6">
        <v>7</v>
      </c>
      <c r="E15" s="8">
        <v>2350301.5099999998</v>
      </c>
      <c r="F15" s="4">
        <f t="shared" si="0"/>
        <v>0</v>
      </c>
      <c r="G15" s="4">
        <f t="shared" si="1"/>
        <v>-957033.22999999975</v>
      </c>
    </row>
    <row r="16" spans="1:7" x14ac:dyDescent="0.25">
      <c r="A16" s="2" t="s">
        <v>21</v>
      </c>
      <c r="B16" s="6">
        <v>249</v>
      </c>
      <c r="C16" s="8">
        <v>39673523.229999997</v>
      </c>
      <c r="D16" s="6">
        <v>41</v>
      </c>
      <c r="E16" s="8">
        <v>13249633</v>
      </c>
      <c r="F16" s="4">
        <f t="shared" si="0"/>
        <v>208</v>
      </c>
      <c r="G16" s="4">
        <f t="shared" si="1"/>
        <v>26423890.229999997</v>
      </c>
    </row>
    <row r="17" spans="1:7" x14ac:dyDescent="0.25">
      <c r="A17" s="2" t="s">
        <v>23</v>
      </c>
      <c r="B17" s="6">
        <v>0</v>
      </c>
      <c r="C17" s="8">
        <v>0</v>
      </c>
      <c r="D17" s="6">
        <v>1</v>
      </c>
      <c r="E17" s="8">
        <v>304330.63</v>
      </c>
      <c r="F17" s="4">
        <f t="shared" si="0"/>
        <v>-1</v>
      </c>
      <c r="G17" s="4">
        <f t="shared" si="1"/>
        <v>-304330.63</v>
      </c>
    </row>
    <row r="18" spans="1:7" x14ac:dyDescent="0.25">
      <c r="A18" s="2" t="s">
        <v>24</v>
      </c>
      <c r="B18" s="6">
        <v>125</v>
      </c>
      <c r="C18" s="8">
        <v>19446277.129999999</v>
      </c>
      <c r="D18" s="6">
        <v>44</v>
      </c>
      <c r="E18" s="8">
        <v>9053039.5700000003</v>
      </c>
      <c r="F18" s="4">
        <f t="shared" si="0"/>
        <v>81</v>
      </c>
      <c r="G18" s="4">
        <f t="shared" si="1"/>
        <v>10393237.559999999</v>
      </c>
    </row>
    <row r="19" spans="1:7" x14ac:dyDescent="0.25">
      <c r="A19" s="2" t="s">
        <v>25</v>
      </c>
      <c r="B19" s="6">
        <v>0</v>
      </c>
      <c r="C19" s="8">
        <v>0</v>
      </c>
      <c r="D19" s="6">
        <v>3</v>
      </c>
      <c r="E19" s="8">
        <v>228185</v>
      </c>
      <c r="F19" s="4">
        <f t="shared" si="0"/>
        <v>-3</v>
      </c>
      <c r="G19" s="4">
        <f t="shared" si="1"/>
        <v>-228185</v>
      </c>
    </row>
    <row r="20" spans="1:7" x14ac:dyDescent="0.25">
      <c r="A20" s="2" t="s">
        <v>26</v>
      </c>
      <c r="B20" s="6">
        <v>39</v>
      </c>
      <c r="C20" s="8">
        <v>9942717</v>
      </c>
      <c r="D20" s="6">
        <v>2</v>
      </c>
      <c r="E20" s="8">
        <v>154092</v>
      </c>
      <c r="F20" s="4">
        <f t="shared" si="0"/>
        <v>37</v>
      </c>
      <c r="G20" s="4">
        <f t="shared" si="1"/>
        <v>9788625</v>
      </c>
    </row>
    <row r="21" spans="1:7" x14ac:dyDescent="0.25">
      <c r="A21" s="2" t="s">
        <v>27</v>
      </c>
      <c r="B21" s="6">
        <v>0</v>
      </c>
      <c r="C21" s="8">
        <v>0</v>
      </c>
      <c r="D21" s="6">
        <v>65</v>
      </c>
      <c r="E21" s="8">
        <v>6318675.7699999996</v>
      </c>
      <c r="F21" s="4">
        <f t="shared" si="0"/>
        <v>-65</v>
      </c>
      <c r="G21" s="4">
        <f t="shared" si="1"/>
        <v>-6318675.7699999996</v>
      </c>
    </row>
    <row r="22" spans="1:7" x14ac:dyDescent="0.25">
      <c r="A22" s="2" t="s">
        <v>28</v>
      </c>
      <c r="B22" s="6">
        <v>0</v>
      </c>
      <c r="C22" s="8">
        <v>0</v>
      </c>
      <c r="D22" s="6">
        <v>6</v>
      </c>
      <c r="E22" s="8">
        <v>337585.81</v>
      </c>
      <c r="F22" s="4">
        <f t="shared" si="0"/>
        <v>-6</v>
      </c>
      <c r="G22" s="4">
        <f t="shared" si="1"/>
        <v>-337585.81</v>
      </c>
    </row>
    <row r="23" spans="1:7" x14ac:dyDescent="0.25">
      <c r="A23" s="2" t="s">
        <v>29</v>
      </c>
      <c r="B23" s="6">
        <v>553</v>
      </c>
      <c r="C23" s="8">
        <v>87799873.879999995</v>
      </c>
      <c r="D23" s="6">
        <v>64</v>
      </c>
      <c r="E23" s="8">
        <v>28075120.829999998</v>
      </c>
      <c r="F23" s="4">
        <f t="shared" ref="F23" si="2">SUM(B23-D23)</f>
        <v>489</v>
      </c>
      <c r="G23" s="4">
        <f t="shared" ref="G23" si="3">SUM(C23-E23)</f>
        <v>59724753.049999997</v>
      </c>
    </row>
    <row r="24" spans="1:7" x14ac:dyDescent="0.25">
      <c r="A24" s="2" t="s">
        <v>30</v>
      </c>
      <c r="B24" s="6">
        <v>0</v>
      </c>
      <c r="C24" s="8">
        <v>0</v>
      </c>
      <c r="D24" s="6">
        <v>30</v>
      </c>
      <c r="E24" s="8">
        <v>1159807.8400000001</v>
      </c>
      <c r="F24" s="4">
        <f t="shared" ref="F24" si="4">SUM(B24-D24)</f>
        <v>-30</v>
      </c>
      <c r="G24" s="4">
        <f t="shared" ref="G24" si="5">SUM(C24-E24)</f>
        <v>-1159807.8400000001</v>
      </c>
    </row>
    <row r="25" spans="1:7" x14ac:dyDescent="0.25">
      <c r="A25" s="29" t="s">
        <v>35</v>
      </c>
      <c r="B25" s="31">
        <f>SUM(B2:B23)</f>
        <v>1479</v>
      </c>
      <c r="C25" s="36">
        <f t="shared" ref="C25:E25" si="6">SUM(C2:C23)</f>
        <v>256125199.95999998</v>
      </c>
      <c r="D25" s="31">
        <f t="shared" si="6"/>
        <v>1449</v>
      </c>
      <c r="E25" s="36">
        <f t="shared" si="6"/>
        <v>254965392.12</v>
      </c>
      <c r="F25" s="31"/>
      <c r="G25" s="31"/>
    </row>
    <row r="26" spans="1:7" x14ac:dyDescent="0.25">
      <c r="F26" s="5"/>
      <c r="G26" s="5"/>
    </row>
  </sheetData>
  <sortState xmlns:xlrd2="http://schemas.microsoft.com/office/spreadsheetml/2017/richdata2" ref="A2:G22">
    <sortCondition ref="A2:A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8DCEA-F881-4288-9234-91315B13CE4C}">
  <dimension ref="A1:G27"/>
  <sheetViews>
    <sheetView workbookViewId="0">
      <selection activeCell="A16" sqref="A16"/>
    </sheetView>
  </sheetViews>
  <sheetFormatPr defaultRowHeight="15" x14ac:dyDescent="0.25"/>
  <cols>
    <col min="1" max="1" width="21.42578125" customWidth="1"/>
    <col min="2" max="2" width="24.85546875" customWidth="1"/>
    <col min="3" max="3" width="21" customWidth="1"/>
    <col min="4" max="4" width="23.42578125" customWidth="1"/>
    <col min="5" max="5" width="20.5703125" customWidth="1"/>
    <col min="6" max="6" width="14" customWidth="1"/>
    <col min="7" max="7" width="11.5703125" customWidth="1"/>
  </cols>
  <sheetData>
    <row r="1" spans="1:7" x14ac:dyDescent="0.25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8" t="s">
        <v>5</v>
      </c>
      <c r="G1" s="28" t="s">
        <v>6</v>
      </c>
    </row>
    <row r="2" spans="1:7" x14ac:dyDescent="0.25">
      <c r="A2" s="2" t="s">
        <v>7</v>
      </c>
      <c r="B2" s="6">
        <v>1</v>
      </c>
      <c r="C2" s="8">
        <v>111698.62</v>
      </c>
      <c r="D2" s="6">
        <v>10</v>
      </c>
      <c r="E2" s="8">
        <v>1478905.48</v>
      </c>
      <c r="F2" s="4">
        <f t="shared" ref="F2:F22" si="0">SUM(B2-D2)</f>
        <v>-9</v>
      </c>
      <c r="G2" s="4">
        <f t="shared" ref="G2:G22" si="1">SUM(C2-E2)</f>
        <v>-1367206.8599999999</v>
      </c>
    </row>
    <row r="3" spans="1:7" x14ac:dyDescent="0.25">
      <c r="A3" s="2" t="s">
        <v>8</v>
      </c>
      <c r="B3" s="6">
        <v>13</v>
      </c>
      <c r="C3" s="8">
        <v>3116340.33</v>
      </c>
      <c r="D3" s="6">
        <v>73</v>
      </c>
      <c r="E3" s="8">
        <v>15587101.890000001</v>
      </c>
      <c r="F3" s="4">
        <f t="shared" si="0"/>
        <v>-60</v>
      </c>
      <c r="G3" s="4">
        <f t="shared" si="1"/>
        <v>-12470761.560000001</v>
      </c>
    </row>
    <row r="4" spans="1:7" x14ac:dyDescent="0.25">
      <c r="A4" s="2" t="s">
        <v>9</v>
      </c>
      <c r="B4" s="6">
        <v>3</v>
      </c>
      <c r="C4" s="8">
        <v>1033769.47</v>
      </c>
      <c r="D4" s="6">
        <v>81</v>
      </c>
      <c r="E4" s="8">
        <v>13600694.210000001</v>
      </c>
      <c r="F4" s="4">
        <f t="shared" si="0"/>
        <v>-78</v>
      </c>
      <c r="G4" s="4">
        <f t="shared" si="1"/>
        <v>-12566924.74</v>
      </c>
    </row>
    <row r="5" spans="1:7" x14ac:dyDescent="0.25">
      <c r="A5" s="2" t="s">
        <v>10</v>
      </c>
      <c r="B5" s="6">
        <v>0</v>
      </c>
      <c r="C5" s="8">
        <v>0</v>
      </c>
      <c r="D5" s="6">
        <v>9</v>
      </c>
      <c r="E5" s="8">
        <v>2946544.46</v>
      </c>
      <c r="F5" s="4">
        <f t="shared" si="0"/>
        <v>-9</v>
      </c>
      <c r="G5" s="4">
        <f t="shared" si="1"/>
        <v>-2946544.46</v>
      </c>
    </row>
    <row r="6" spans="1:7" x14ac:dyDescent="0.25">
      <c r="A6" s="2" t="s">
        <v>11</v>
      </c>
      <c r="B6" s="6">
        <v>0</v>
      </c>
      <c r="C6" s="8">
        <v>0</v>
      </c>
      <c r="D6" s="6">
        <v>8</v>
      </c>
      <c r="E6" s="8">
        <v>989474.87</v>
      </c>
      <c r="F6" s="4">
        <f t="shared" si="0"/>
        <v>-8</v>
      </c>
      <c r="G6" s="4">
        <f t="shared" si="1"/>
        <v>-989474.87</v>
      </c>
    </row>
    <row r="7" spans="1:7" x14ac:dyDescent="0.25">
      <c r="A7" s="2" t="s">
        <v>37</v>
      </c>
      <c r="B7" s="6">
        <v>56</v>
      </c>
      <c r="C7" s="8">
        <v>7810462.0999999996</v>
      </c>
      <c r="D7" s="6">
        <v>39</v>
      </c>
      <c r="E7" s="8">
        <v>11711328.43</v>
      </c>
      <c r="F7" s="4">
        <f t="shared" si="0"/>
        <v>17</v>
      </c>
      <c r="G7" s="4">
        <f t="shared" si="1"/>
        <v>-3900866.33</v>
      </c>
    </row>
    <row r="8" spans="1:7" x14ac:dyDescent="0.25">
      <c r="A8" s="2" t="s">
        <v>38</v>
      </c>
      <c r="B8" s="6">
        <v>47</v>
      </c>
      <c r="C8" s="8">
        <v>7880720.7199999997</v>
      </c>
      <c r="D8" s="6">
        <v>18</v>
      </c>
      <c r="E8" s="8">
        <v>5001514.04</v>
      </c>
      <c r="F8" s="4">
        <f t="shared" si="0"/>
        <v>29</v>
      </c>
      <c r="G8" s="4">
        <f t="shared" si="1"/>
        <v>2879206.6799999997</v>
      </c>
    </row>
    <row r="9" spans="1:7" x14ac:dyDescent="0.25">
      <c r="A9" s="2" t="s">
        <v>14</v>
      </c>
      <c r="B9" s="6">
        <v>105</v>
      </c>
      <c r="C9" s="8">
        <v>20972877.66</v>
      </c>
      <c r="D9" s="6">
        <v>80</v>
      </c>
      <c r="E9" s="8">
        <v>13951818.52</v>
      </c>
      <c r="F9" s="4">
        <f t="shared" si="0"/>
        <v>25</v>
      </c>
      <c r="G9" s="4">
        <f t="shared" si="1"/>
        <v>7021059.1400000006</v>
      </c>
    </row>
    <row r="10" spans="1:7" x14ac:dyDescent="0.25">
      <c r="A10" s="6" t="s">
        <v>15</v>
      </c>
      <c r="B10" s="6">
        <v>0</v>
      </c>
      <c r="C10" s="8">
        <v>0</v>
      </c>
      <c r="D10" s="6">
        <v>1</v>
      </c>
      <c r="E10" s="8">
        <v>18852.79</v>
      </c>
      <c r="F10" s="4">
        <f t="shared" si="0"/>
        <v>-1</v>
      </c>
      <c r="G10" s="4">
        <f t="shared" si="1"/>
        <v>-18852.79</v>
      </c>
    </row>
    <row r="11" spans="1:7" x14ac:dyDescent="0.25">
      <c r="A11" s="6" t="s">
        <v>16</v>
      </c>
      <c r="B11" s="6">
        <v>11</v>
      </c>
      <c r="C11" s="8">
        <v>2157565.06</v>
      </c>
      <c r="D11" s="6">
        <v>22</v>
      </c>
      <c r="E11" s="8">
        <v>5703983.5599999996</v>
      </c>
      <c r="F11" s="4">
        <f t="shared" si="0"/>
        <v>-11</v>
      </c>
      <c r="G11" s="4">
        <f t="shared" si="1"/>
        <v>-3546418.4999999995</v>
      </c>
    </row>
    <row r="12" spans="1:7" x14ac:dyDescent="0.25">
      <c r="A12" s="2" t="s">
        <v>17</v>
      </c>
      <c r="B12" s="6">
        <v>5</v>
      </c>
      <c r="C12" s="8">
        <v>1436740.75</v>
      </c>
      <c r="D12" s="6">
        <v>856</v>
      </c>
      <c r="E12" s="8">
        <v>133963730.67</v>
      </c>
      <c r="F12" s="4">
        <f t="shared" si="0"/>
        <v>-851</v>
      </c>
      <c r="G12" s="4">
        <f t="shared" si="1"/>
        <v>-132526989.92</v>
      </c>
    </row>
    <row r="13" spans="1:7" x14ac:dyDescent="0.25">
      <c r="A13" s="2" t="s">
        <v>18</v>
      </c>
      <c r="B13" s="6">
        <v>275</v>
      </c>
      <c r="C13" s="8">
        <v>56456556.5</v>
      </c>
      <c r="D13" s="6">
        <v>24</v>
      </c>
      <c r="E13" s="8">
        <v>4377184</v>
      </c>
      <c r="F13" s="4">
        <f t="shared" si="0"/>
        <v>251</v>
      </c>
      <c r="G13" s="4">
        <f t="shared" si="1"/>
        <v>52079372.5</v>
      </c>
    </row>
    <row r="14" spans="1:7" x14ac:dyDescent="0.25">
      <c r="A14" s="2" t="s">
        <v>19</v>
      </c>
      <c r="B14" s="6">
        <v>0</v>
      </c>
      <c r="C14" s="8">
        <v>0</v>
      </c>
      <c r="D14" s="6">
        <v>12</v>
      </c>
      <c r="E14" s="8">
        <v>562361</v>
      </c>
      <c r="F14" s="4">
        <f t="shared" si="0"/>
        <v>-12</v>
      </c>
      <c r="G14" s="4">
        <f t="shared" si="1"/>
        <v>-562361</v>
      </c>
    </row>
    <row r="15" spans="1:7" x14ac:dyDescent="0.25">
      <c r="A15" s="6" t="s">
        <v>20</v>
      </c>
      <c r="B15" s="6">
        <v>0</v>
      </c>
      <c r="C15" s="8">
        <v>0</v>
      </c>
      <c r="D15" s="6">
        <v>8</v>
      </c>
      <c r="E15" s="8">
        <v>2773533.26</v>
      </c>
      <c r="F15" s="4">
        <f t="shared" si="0"/>
        <v>-8</v>
      </c>
      <c r="G15" s="4">
        <f t="shared" si="1"/>
        <v>-2773533.26</v>
      </c>
    </row>
    <row r="16" spans="1:7" x14ac:dyDescent="0.25">
      <c r="A16" s="2" t="s">
        <v>21</v>
      </c>
      <c r="B16" s="6">
        <v>243</v>
      </c>
      <c r="C16" s="8">
        <v>37290049.979999997</v>
      </c>
      <c r="D16" s="6">
        <v>38</v>
      </c>
      <c r="E16" s="8">
        <v>11701669</v>
      </c>
      <c r="F16" s="4">
        <f t="shared" si="0"/>
        <v>205</v>
      </c>
      <c r="G16" s="4">
        <f t="shared" si="1"/>
        <v>25588380.979999997</v>
      </c>
    </row>
    <row r="17" spans="1:7" x14ac:dyDescent="0.25">
      <c r="A17" s="2" t="s">
        <v>22</v>
      </c>
      <c r="B17" s="6">
        <v>0</v>
      </c>
      <c r="C17" s="8">
        <v>0</v>
      </c>
      <c r="D17" s="6">
        <v>8</v>
      </c>
      <c r="E17" s="8">
        <v>402575</v>
      </c>
      <c r="F17" s="4">
        <f t="shared" si="0"/>
        <v>-8</v>
      </c>
      <c r="G17" s="4">
        <f t="shared" si="1"/>
        <v>-402575</v>
      </c>
    </row>
    <row r="18" spans="1:7" x14ac:dyDescent="0.25">
      <c r="A18" s="2" t="s">
        <v>24</v>
      </c>
      <c r="B18" s="6">
        <v>163</v>
      </c>
      <c r="C18" s="8">
        <v>27427007.530000001</v>
      </c>
      <c r="D18" s="6">
        <v>43</v>
      </c>
      <c r="E18" s="8">
        <v>13481744.93</v>
      </c>
      <c r="F18" s="4">
        <f t="shared" si="0"/>
        <v>120</v>
      </c>
      <c r="G18" s="4">
        <f t="shared" si="1"/>
        <v>13945262.600000001</v>
      </c>
    </row>
    <row r="19" spans="1:7" x14ac:dyDescent="0.25">
      <c r="A19" s="2" t="s">
        <v>25</v>
      </c>
      <c r="B19" s="6">
        <v>0</v>
      </c>
      <c r="C19" s="8">
        <v>0</v>
      </c>
      <c r="D19" s="6">
        <v>2</v>
      </c>
      <c r="E19" s="8">
        <v>23276</v>
      </c>
      <c r="F19" s="4">
        <f t="shared" si="0"/>
        <v>-2</v>
      </c>
      <c r="G19" s="4">
        <f t="shared" si="1"/>
        <v>-23276</v>
      </c>
    </row>
    <row r="20" spans="1:7" x14ac:dyDescent="0.25">
      <c r="A20" s="2" t="s">
        <v>26</v>
      </c>
      <c r="B20" s="6">
        <v>40</v>
      </c>
      <c r="C20" s="8">
        <v>16067545.15</v>
      </c>
      <c r="D20" s="6">
        <v>9</v>
      </c>
      <c r="E20" s="8">
        <v>886820</v>
      </c>
      <c r="F20" s="4">
        <f t="shared" si="0"/>
        <v>31</v>
      </c>
      <c r="G20" s="4">
        <f t="shared" si="1"/>
        <v>15180725.15</v>
      </c>
    </row>
    <row r="21" spans="1:7" x14ac:dyDescent="0.25">
      <c r="A21" s="2" t="s">
        <v>27</v>
      </c>
      <c r="B21" s="6">
        <v>0</v>
      </c>
      <c r="C21" s="8">
        <v>0</v>
      </c>
      <c r="D21" s="6">
        <v>48</v>
      </c>
      <c r="E21" s="8">
        <v>4155749.86</v>
      </c>
      <c r="F21" s="4">
        <f t="shared" ref="F21" si="2">SUM(B21-D21)</f>
        <v>-48</v>
      </c>
      <c r="G21" s="4">
        <f t="shared" ref="G21" si="3">SUM(C21-E21)</f>
        <v>-4155749.86</v>
      </c>
    </row>
    <row r="22" spans="1:7" x14ac:dyDescent="0.25">
      <c r="A22" s="2" t="s">
        <v>28</v>
      </c>
      <c r="B22" s="6">
        <v>0</v>
      </c>
      <c r="C22" s="8">
        <v>0</v>
      </c>
      <c r="D22" s="6">
        <v>4</v>
      </c>
      <c r="E22" s="8">
        <v>154419.82999999999</v>
      </c>
      <c r="F22" s="4">
        <f t="shared" si="0"/>
        <v>-4</v>
      </c>
      <c r="G22" s="4">
        <f t="shared" si="1"/>
        <v>-154419.82999999999</v>
      </c>
    </row>
    <row r="23" spans="1:7" x14ac:dyDescent="0.25">
      <c r="A23" s="2" t="s">
        <v>29</v>
      </c>
      <c r="B23" s="6">
        <v>515</v>
      </c>
      <c r="C23" s="8">
        <v>89418623.840000004</v>
      </c>
      <c r="D23" s="6">
        <v>65</v>
      </c>
      <c r="E23" s="8">
        <v>26902649.75</v>
      </c>
      <c r="F23" s="4">
        <f t="shared" ref="F23:F24" si="4">SUM(B23-D23)</f>
        <v>450</v>
      </c>
      <c r="G23" s="4">
        <f t="shared" ref="G23:G24" si="5">SUM(C23-E23)</f>
        <v>62515974.090000004</v>
      </c>
    </row>
    <row r="24" spans="1:7" x14ac:dyDescent="0.25">
      <c r="A24" s="2" t="s">
        <v>30</v>
      </c>
      <c r="B24" s="6">
        <v>0</v>
      </c>
      <c r="C24" s="8">
        <v>0</v>
      </c>
      <c r="D24" s="6">
        <v>19</v>
      </c>
      <c r="E24" s="8">
        <v>804026.16</v>
      </c>
      <c r="F24" s="4">
        <f t="shared" si="4"/>
        <v>-19</v>
      </c>
      <c r="G24" s="4">
        <f t="shared" si="5"/>
        <v>-804026.16</v>
      </c>
    </row>
    <row r="25" spans="1:7" x14ac:dyDescent="0.25">
      <c r="A25" s="29" t="s">
        <v>35</v>
      </c>
      <c r="B25" s="31">
        <f>SUM(B2:B24)</f>
        <v>1477</v>
      </c>
      <c r="C25" s="36">
        <f t="shared" ref="C25:E25" si="6">SUM(C2:C24)</f>
        <v>271179957.71000004</v>
      </c>
      <c r="D25" s="31">
        <f t="shared" si="6"/>
        <v>1477</v>
      </c>
      <c r="E25" s="36">
        <f t="shared" si="6"/>
        <v>271179957.71000004</v>
      </c>
      <c r="F25" s="35"/>
      <c r="G25" s="35"/>
    </row>
    <row r="27" spans="1:7" x14ac:dyDescent="0.25">
      <c r="F27" s="5"/>
      <c r="G27" s="5"/>
    </row>
  </sheetData>
  <sortState xmlns:xlrd2="http://schemas.microsoft.com/office/spreadsheetml/2017/richdata2" ref="A2:G25">
    <sortCondition ref="A2:A2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85F8B-F053-4F15-8904-91C54C84AC24}">
  <dimension ref="A1:G26"/>
  <sheetViews>
    <sheetView workbookViewId="0">
      <selection activeCell="A15" sqref="A15"/>
    </sheetView>
  </sheetViews>
  <sheetFormatPr defaultRowHeight="15" x14ac:dyDescent="0.25"/>
  <cols>
    <col min="1" max="1" width="21.85546875" customWidth="1"/>
    <col min="2" max="2" width="25" customWidth="1"/>
    <col min="3" max="3" width="17" customWidth="1"/>
    <col min="4" max="4" width="23.28515625" customWidth="1"/>
    <col min="5" max="5" width="22.42578125" customWidth="1"/>
    <col min="6" max="6" width="13.7109375" customWidth="1"/>
    <col min="7" max="7" width="13.42578125" customWidth="1"/>
    <col min="11" max="11" width="13" customWidth="1"/>
  </cols>
  <sheetData>
    <row r="1" spans="1:7" x14ac:dyDescent="0.25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28" t="s">
        <v>5</v>
      </c>
      <c r="G1" s="28" t="s">
        <v>6</v>
      </c>
    </row>
    <row r="2" spans="1:7" x14ac:dyDescent="0.25">
      <c r="A2" s="2" t="s">
        <v>7</v>
      </c>
      <c r="B2" s="6">
        <v>0</v>
      </c>
      <c r="C2" s="8">
        <v>0</v>
      </c>
      <c r="D2" s="6">
        <v>2</v>
      </c>
      <c r="E2" s="8">
        <v>48512.7</v>
      </c>
      <c r="F2" s="4">
        <f t="shared" ref="F2:F23" si="0">SUM(B2-D2)</f>
        <v>-2</v>
      </c>
      <c r="G2" s="4">
        <f t="shared" ref="G2:G23" si="1">SUM(C2-E2)</f>
        <v>-48512.7</v>
      </c>
    </row>
    <row r="3" spans="1:7" x14ac:dyDescent="0.25">
      <c r="A3" s="2" t="s">
        <v>8</v>
      </c>
      <c r="B3" s="6">
        <v>9</v>
      </c>
      <c r="C3" s="8">
        <v>788865.18</v>
      </c>
      <c r="D3" s="6">
        <v>53</v>
      </c>
      <c r="E3" s="8">
        <v>11978433.640000001</v>
      </c>
      <c r="F3" s="4">
        <f t="shared" si="0"/>
        <v>-44</v>
      </c>
      <c r="G3" s="4">
        <f t="shared" si="1"/>
        <v>-11189568.460000001</v>
      </c>
    </row>
    <row r="4" spans="1:7" x14ac:dyDescent="0.25">
      <c r="A4" s="2" t="s">
        <v>9</v>
      </c>
      <c r="B4" s="6">
        <v>0</v>
      </c>
      <c r="C4" s="8">
        <v>0</v>
      </c>
      <c r="D4" s="6">
        <v>102</v>
      </c>
      <c r="E4" s="8">
        <v>17072594.850000001</v>
      </c>
      <c r="F4" s="4">
        <f t="shared" si="0"/>
        <v>-102</v>
      </c>
      <c r="G4" s="4">
        <f t="shared" si="1"/>
        <v>-17072594.850000001</v>
      </c>
    </row>
    <row r="5" spans="1:7" x14ac:dyDescent="0.25">
      <c r="A5" s="2" t="s">
        <v>10</v>
      </c>
      <c r="B5" s="6">
        <v>0</v>
      </c>
      <c r="C5" s="8">
        <v>0</v>
      </c>
      <c r="D5" s="6">
        <v>5</v>
      </c>
      <c r="E5" s="8">
        <v>716594.02</v>
      </c>
      <c r="F5" s="4">
        <f t="shared" si="0"/>
        <v>-5</v>
      </c>
      <c r="G5" s="4">
        <f t="shared" si="1"/>
        <v>-716594.02</v>
      </c>
    </row>
    <row r="6" spans="1:7" x14ac:dyDescent="0.25">
      <c r="A6" s="2" t="s">
        <v>11</v>
      </c>
      <c r="B6" s="6">
        <v>0</v>
      </c>
      <c r="C6" s="8">
        <v>0</v>
      </c>
      <c r="D6" s="6">
        <v>8</v>
      </c>
      <c r="E6" s="8">
        <v>467784.31</v>
      </c>
      <c r="F6" s="4">
        <f t="shared" si="0"/>
        <v>-8</v>
      </c>
      <c r="G6" s="4">
        <f t="shared" si="1"/>
        <v>-467784.31</v>
      </c>
    </row>
    <row r="7" spans="1:7" x14ac:dyDescent="0.25">
      <c r="A7" s="2" t="s">
        <v>37</v>
      </c>
      <c r="B7" s="6">
        <v>63</v>
      </c>
      <c r="C7" s="8">
        <v>12367594.43</v>
      </c>
      <c r="D7" s="6">
        <v>48</v>
      </c>
      <c r="E7" s="8">
        <v>12112177.970000001</v>
      </c>
      <c r="F7" s="4">
        <f t="shared" si="0"/>
        <v>15</v>
      </c>
      <c r="G7" s="4">
        <f t="shared" si="1"/>
        <v>255416.45999999903</v>
      </c>
    </row>
    <row r="8" spans="1:7" x14ac:dyDescent="0.25">
      <c r="A8" s="2" t="s">
        <v>38</v>
      </c>
      <c r="B8" s="6">
        <v>49</v>
      </c>
      <c r="C8" s="8">
        <v>10340677.85</v>
      </c>
      <c r="D8" s="6">
        <v>16</v>
      </c>
      <c r="E8" s="8">
        <v>4060392.41</v>
      </c>
      <c r="F8" s="4">
        <f t="shared" si="0"/>
        <v>33</v>
      </c>
      <c r="G8" s="4">
        <f t="shared" si="1"/>
        <v>6280285.4399999995</v>
      </c>
    </row>
    <row r="9" spans="1:7" x14ac:dyDescent="0.25">
      <c r="A9" s="2" t="s">
        <v>14</v>
      </c>
      <c r="B9" s="6">
        <v>83</v>
      </c>
      <c r="C9" s="8">
        <v>15409790.66</v>
      </c>
      <c r="D9" s="6">
        <v>44</v>
      </c>
      <c r="E9" s="8">
        <v>10738620.859999999</v>
      </c>
      <c r="F9" s="4">
        <f t="shared" si="0"/>
        <v>39</v>
      </c>
      <c r="G9" s="4">
        <f t="shared" si="1"/>
        <v>4671169.8000000007</v>
      </c>
    </row>
    <row r="10" spans="1:7" x14ac:dyDescent="0.25">
      <c r="A10" s="6" t="s">
        <v>16</v>
      </c>
      <c r="B10" s="6">
        <v>5</v>
      </c>
      <c r="C10" s="8">
        <v>383020.55</v>
      </c>
      <c r="D10" s="6">
        <v>35</v>
      </c>
      <c r="E10" s="8">
        <v>10542588.939999999</v>
      </c>
      <c r="F10" s="4">
        <f t="shared" si="0"/>
        <v>-30</v>
      </c>
      <c r="G10" s="4">
        <f t="shared" si="1"/>
        <v>-10159568.389999999</v>
      </c>
    </row>
    <row r="11" spans="1:7" x14ac:dyDescent="0.25">
      <c r="A11" s="6" t="s">
        <v>17</v>
      </c>
      <c r="B11" s="6">
        <v>5</v>
      </c>
      <c r="C11" s="8">
        <v>1051299.67</v>
      </c>
      <c r="D11" s="6">
        <v>673</v>
      </c>
      <c r="E11" s="8">
        <v>94047315.069999993</v>
      </c>
      <c r="F11" s="4">
        <f t="shared" si="0"/>
        <v>-668</v>
      </c>
      <c r="G11" s="4">
        <f t="shared" si="1"/>
        <v>-92996015.399999991</v>
      </c>
    </row>
    <row r="12" spans="1:7" x14ac:dyDescent="0.25">
      <c r="A12" s="2" t="s">
        <v>18</v>
      </c>
      <c r="B12" s="6">
        <v>222</v>
      </c>
      <c r="C12" s="8">
        <v>41453062.880000003</v>
      </c>
      <c r="D12" s="6">
        <v>22</v>
      </c>
      <c r="E12" s="8">
        <v>2518944</v>
      </c>
      <c r="F12" s="4">
        <f t="shared" si="0"/>
        <v>200</v>
      </c>
      <c r="G12" s="4">
        <f t="shared" si="1"/>
        <v>38934118.880000003</v>
      </c>
    </row>
    <row r="13" spans="1:7" x14ac:dyDescent="0.25">
      <c r="A13" s="2" t="s">
        <v>19</v>
      </c>
      <c r="B13" s="6">
        <v>0</v>
      </c>
      <c r="C13" s="8">
        <v>0</v>
      </c>
      <c r="D13" s="6">
        <v>3</v>
      </c>
      <c r="E13" s="8">
        <v>49017</v>
      </c>
      <c r="F13" s="4">
        <f t="shared" si="0"/>
        <v>-3</v>
      </c>
      <c r="G13" s="4">
        <f t="shared" si="1"/>
        <v>-49017</v>
      </c>
    </row>
    <row r="14" spans="1:7" x14ac:dyDescent="0.25">
      <c r="A14" s="6" t="s">
        <v>20</v>
      </c>
      <c r="B14" s="6">
        <v>0</v>
      </c>
      <c r="C14" s="8">
        <v>0</v>
      </c>
      <c r="D14" s="6">
        <v>5</v>
      </c>
      <c r="E14" s="8">
        <v>1239209.0900000001</v>
      </c>
      <c r="F14" s="4">
        <f t="shared" si="0"/>
        <v>-5</v>
      </c>
      <c r="G14" s="4">
        <f t="shared" si="1"/>
        <v>-1239209.0900000001</v>
      </c>
    </row>
    <row r="15" spans="1:7" x14ac:dyDescent="0.25">
      <c r="A15" s="2" t="s">
        <v>21</v>
      </c>
      <c r="B15" s="6">
        <v>174</v>
      </c>
      <c r="C15" s="8">
        <v>27823096.670000002</v>
      </c>
      <c r="D15" s="6">
        <v>41</v>
      </c>
      <c r="E15" s="8">
        <v>15443882</v>
      </c>
      <c r="F15" s="4">
        <f t="shared" si="0"/>
        <v>133</v>
      </c>
      <c r="G15" s="4">
        <f t="shared" si="1"/>
        <v>12379214.670000002</v>
      </c>
    </row>
    <row r="16" spans="1:7" x14ac:dyDescent="0.25">
      <c r="A16" s="2" t="s">
        <v>22</v>
      </c>
      <c r="B16" s="6">
        <v>0</v>
      </c>
      <c r="C16" s="8">
        <v>0</v>
      </c>
      <c r="D16" s="6">
        <v>1</v>
      </c>
      <c r="E16" s="8">
        <v>9325</v>
      </c>
      <c r="F16" s="4">
        <f t="shared" si="0"/>
        <v>-1</v>
      </c>
      <c r="G16" s="4">
        <f t="shared" si="1"/>
        <v>-9325</v>
      </c>
    </row>
    <row r="17" spans="1:7" x14ac:dyDescent="0.25">
      <c r="A17" s="2" t="s">
        <v>24</v>
      </c>
      <c r="B17" s="6">
        <v>103</v>
      </c>
      <c r="C17" s="8">
        <v>16178621.91</v>
      </c>
      <c r="D17" s="6">
        <v>31</v>
      </c>
      <c r="E17" s="8">
        <v>5830401.2400000002</v>
      </c>
      <c r="F17" s="4">
        <f t="shared" si="0"/>
        <v>72</v>
      </c>
      <c r="G17" s="4">
        <f t="shared" si="1"/>
        <v>10348220.67</v>
      </c>
    </row>
    <row r="18" spans="1:7" x14ac:dyDescent="0.25">
      <c r="A18" s="2" t="s">
        <v>25</v>
      </c>
      <c r="B18" s="6">
        <v>0</v>
      </c>
      <c r="C18" s="8">
        <v>0</v>
      </c>
      <c r="D18" s="6">
        <v>1</v>
      </c>
      <c r="E18" s="8">
        <v>2699</v>
      </c>
      <c r="F18" s="4">
        <f t="shared" si="0"/>
        <v>-1</v>
      </c>
      <c r="G18" s="4">
        <f t="shared" si="1"/>
        <v>-2699</v>
      </c>
    </row>
    <row r="19" spans="1:7" x14ac:dyDescent="0.25">
      <c r="A19" s="2" t="s">
        <v>26</v>
      </c>
      <c r="B19" s="6">
        <v>41</v>
      </c>
      <c r="C19" s="8">
        <v>15017128.33</v>
      </c>
      <c r="D19" s="6">
        <v>7</v>
      </c>
      <c r="E19" s="8">
        <v>909812</v>
      </c>
      <c r="F19" s="4">
        <f t="shared" si="0"/>
        <v>34</v>
      </c>
      <c r="G19" s="4">
        <f t="shared" si="1"/>
        <v>14107316.33</v>
      </c>
    </row>
    <row r="20" spans="1:7" x14ac:dyDescent="0.25">
      <c r="A20" s="2" t="s">
        <v>27</v>
      </c>
      <c r="B20" s="6">
        <v>0</v>
      </c>
      <c r="C20" s="8">
        <v>0</v>
      </c>
      <c r="D20" s="6">
        <v>62</v>
      </c>
      <c r="E20" s="8">
        <v>6251572.7800000003</v>
      </c>
      <c r="F20" s="4">
        <f t="shared" si="0"/>
        <v>-62</v>
      </c>
      <c r="G20" s="4">
        <f t="shared" si="1"/>
        <v>-6251572.7800000003</v>
      </c>
    </row>
    <row r="21" spans="1:7" x14ac:dyDescent="0.25">
      <c r="A21" s="2" t="s">
        <v>28</v>
      </c>
      <c r="B21" s="6">
        <v>0</v>
      </c>
      <c r="C21" s="8">
        <v>0</v>
      </c>
      <c r="D21" s="6">
        <v>2</v>
      </c>
      <c r="E21" s="8">
        <v>67658.2</v>
      </c>
      <c r="F21" s="4">
        <f t="shared" si="0"/>
        <v>-2</v>
      </c>
      <c r="G21" s="4">
        <f t="shared" si="1"/>
        <v>-67658.2</v>
      </c>
    </row>
    <row r="22" spans="1:7" x14ac:dyDescent="0.25">
      <c r="A22" s="2" t="s">
        <v>29</v>
      </c>
      <c r="B22" s="6">
        <v>474</v>
      </c>
      <c r="C22" s="8">
        <v>70804346.370000005</v>
      </c>
      <c r="D22" s="6">
        <v>42</v>
      </c>
      <c r="E22" s="8">
        <v>16735370.51</v>
      </c>
      <c r="F22" s="4">
        <f t="shared" si="0"/>
        <v>432</v>
      </c>
      <c r="G22" s="4">
        <f t="shared" si="1"/>
        <v>54068975.860000007</v>
      </c>
    </row>
    <row r="23" spans="1:7" x14ac:dyDescent="0.25">
      <c r="A23" s="2" t="s">
        <v>30</v>
      </c>
      <c r="B23" s="6">
        <v>0</v>
      </c>
      <c r="C23" s="8">
        <v>0</v>
      </c>
      <c r="D23" s="6">
        <v>25</v>
      </c>
      <c r="E23" s="8">
        <v>774598.91</v>
      </c>
      <c r="F23" s="4">
        <f t="shared" si="0"/>
        <v>-25</v>
      </c>
      <c r="G23" s="4">
        <f t="shared" si="1"/>
        <v>-774598.91</v>
      </c>
    </row>
    <row r="24" spans="1:7" x14ac:dyDescent="0.25">
      <c r="A24" s="33" t="s">
        <v>35</v>
      </c>
      <c r="B24" s="33">
        <f t="shared" ref="B24:E24" si="2">SUM(B2:B23)</f>
        <v>1228</v>
      </c>
      <c r="C24" s="34">
        <f t="shared" si="2"/>
        <v>211617504.5</v>
      </c>
      <c r="D24" s="33">
        <f t="shared" si="2"/>
        <v>1228</v>
      </c>
      <c r="E24" s="34">
        <f t="shared" si="2"/>
        <v>211617504.49999997</v>
      </c>
      <c r="F24" s="35"/>
      <c r="G24" s="35"/>
    </row>
    <row r="26" spans="1:7" x14ac:dyDescent="0.25">
      <c r="F26" s="5"/>
      <c r="G26" s="5"/>
    </row>
  </sheetData>
  <sortState xmlns:xlrd2="http://schemas.microsoft.com/office/spreadsheetml/2017/richdata2" ref="A2:G24">
    <sortCondition ref="A2:A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Q2 2024</vt:lpstr>
      <vt:lpstr>fördelning mellan trad &amp; fond</vt:lpstr>
      <vt:lpstr>April</vt:lpstr>
      <vt:lpstr>Maj</vt:lpstr>
      <vt:lpstr>Juni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NPOI</dc:creator>
  <cp:keywords/>
  <dc:description/>
  <cp:lastModifiedBy>Jonatan Chauca</cp:lastModifiedBy>
  <cp:revision/>
  <dcterms:created xsi:type="dcterms:W3CDTF">2023-04-17T08:58:42Z</dcterms:created>
  <dcterms:modified xsi:type="dcterms:W3CDTF">2024-07-25T07:37:35Z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MSIP_Label_0d842a68-ad7d-4a83-8399-dc200610c472_Enabled">
    <vt:lpwstr>true</vt:lpwstr>
  </property>
  <property fmtid="{D5CDD505-2E9C-101B-9397-08002B2CF9AE}" pid="5" name="MSIP_Label_0d842a68-ad7d-4a83-8399-dc200610c472_SetDate">
    <vt:lpwstr>2023-04-17T08:58:59Z</vt:lpwstr>
  </property>
  <property fmtid="{D5CDD505-2E9C-101B-9397-08002B2CF9AE}" pid="6" name="MSIP_Label_0d842a68-ad7d-4a83-8399-dc200610c472_Method">
    <vt:lpwstr>Standard</vt:lpwstr>
  </property>
  <property fmtid="{D5CDD505-2E9C-101B-9397-08002B2CF9AE}" pid="7" name="MSIP_Label_0d842a68-ad7d-4a83-8399-dc200610c472_Name">
    <vt:lpwstr>0d842a68-ad7d-4a83-8399-dc200610c472</vt:lpwstr>
  </property>
  <property fmtid="{D5CDD505-2E9C-101B-9397-08002B2CF9AE}" pid="8" name="MSIP_Label_0d842a68-ad7d-4a83-8399-dc200610c472_SiteId">
    <vt:lpwstr>eead8bce-d10f-4053-bb3e-de872734ffd5</vt:lpwstr>
  </property>
  <property fmtid="{D5CDD505-2E9C-101B-9397-08002B2CF9AE}" pid="9" name="MSIP_Label_0d842a68-ad7d-4a83-8399-dc200610c472_ActionId">
    <vt:lpwstr>e5636014-b8e1-417a-bc27-169f2b6af953</vt:lpwstr>
  </property>
  <property fmtid="{D5CDD505-2E9C-101B-9397-08002B2CF9AE}" pid="10" name="MSIP_Label_0d842a68-ad7d-4a83-8399-dc200610c472_ContentBits">
    <vt:lpwstr>0</vt:lpwstr>
  </property>
  <property fmtid="{D5CDD505-2E9C-101B-9397-08002B2CF9AE}" pid="11" name="_AdHocReviewCycleID">
    <vt:i4>-1350235468</vt:i4>
  </property>
  <property fmtid="{D5CDD505-2E9C-101B-9397-08002B2CF9AE}" pid="12" name="_NewReviewCycle">
    <vt:lpwstr/>
  </property>
  <property fmtid="{D5CDD505-2E9C-101B-9397-08002B2CF9AE}" pid="13" name="_EmailSubject">
    <vt:lpwstr>statistik Q1 2023 till webben</vt:lpwstr>
  </property>
  <property fmtid="{D5CDD505-2E9C-101B-9397-08002B2CF9AE}" pid="14" name="_AuthorEmail">
    <vt:lpwstr>Daiva.Mills@skandikon.se</vt:lpwstr>
  </property>
  <property fmtid="{D5CDD505-2E9C-101B-9397-08002B2CF9AE}" pid="15" name="_AuthorEmailDisplayName">
    <vt:lpwstr>Daiva Mills</vt:lpwstr>
  </property>
  <property fmtid="{D5CDD505-2E9C-101B-9397-08002B2CF9AE}" pid="16" name="_ReviewingToolsShownOnce">
    <vt:lpwstr/>
  </property>
</Properties>
</file>